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C:\Users\Inga_Krastina\Desktop\Konkursi_GP\Aristida_Briana\Jauna_biroja_buvnieciba\"/>
    </mc:Choice>
  </mc:AlternateContent>
  <bookViews>
    <workbookView xWindow="-120" yWindow="-120" windowWidth="19320" windowHeight="7332" tabRatio="928" activeTab="8"/>
  </bookViews>
  <sheets>
    <sheet name="KOPT" sheetId="153" r:id="rId1"/>
    <sheet name="KOPS" sheetId="150" r:id="rId2"/>
    <sheet name="BD" sheetId="149" r:id="rId3"/>
    <sheet name="Ū1" sheetId="154" r:id="rId4"/>
    <sheet name="K1" sheetId="155" r:id="rId5"/>
    <sheet name="Kk" sheetId="156" r:id="rId6"/>
    <sheet name="K2" sheetId="157" r:id="rId7"/>
    <sheet name="K3" sheetId="158" r:id="rId8"/>
    <sheet name="APK" sheetId="159" r:id="rId9"/>
    <sheet name="V" sheetId="160" r:id="rId10"/>
    <sheet name="KOND" sheetId="161" r:id="rId11"/>
    <sheet name="EL" sheetId="162" r:id="rId12"/>
    <sheet name="TK" sheetId="163" r:id="rId13"/>
    <sheet name="APS" sheetId="165" r:id="rId14"/>
    <sheet name="VN" sheetId="166" r:id="rId15"/>
    <sheet name="UATS" sheetId="167" r:id="rId16"/>
    <sheet name="CIS" sheetId="168" r:id="rId17"/>
    <sheet name="ĀŪ1" sheetId="169" r:id="rId18"/>
    <sheet name="ĀK1" sheetId="170" r:id="rId19"/>
    <sheet name="ĀK2" sheetId="171" r:id="rId20"/>
    <sheet name="SAT" sheetId="173" r:id="rId21"/>
    <sheet name="ELT" sheetId="178" r:id="rId22"/>
    <sheet name="APG" sheetId="179" r:id="rId23"/>
    <sheet name="EST" sheetId="181" r:id="rId24"/>
    <sheet name="TER" sheetId="180" r:id="rId25"/>
    <sheet name="Lifts" sheetId="174" r:id="rId26"/>
    <sheet name="VIRT" sheetId="175" r:id="rId27"/>
    <sheet name="BO" sheetId="176" r:id="rId28"/>
  </sheets>
  <definedNames>
    <definedName name="_xlnm.Print_Area" localSheetId="22">APG!$A$1:$O$64</definedName>
    <definedName name="_xlnm.Print_Area" localSheetId="8">APK!$A$1:$P$564</definedName>
    <definedName name="_xlnm.Print_Area" localSheetId="13">APS!$A$1:$P$44</definedName>
    <definedName name="_xlnm.Print_Area" localSheetId="18">ĀK1!$A$1:$Q$103</definedName>
    <definedName name="_xlnm.Print_Area" localSheetId="19">ĀK2!$A$1:$Q$85</definedName>
    <definedName name="_xlnm.Print_Area" localSheetId="17">ĀŪ1!$A$1:$Q$102</definedName>
    <definedName name="_xlnm.Print_Area" localSheetId="2">BD!$A$1:$O$575</definedName>
    <definedName name="_xlnm.Print_Area" localSheetId="27">BO!$A$1:$O$24</definedName>
    <definedName name="_xlnm.Print_Area" localSheetId="16">CIS!$A$1:$P$30</definedName>
    <definedName name="_xlnm.Print_Area" localSheetId="11">EL!$A$1:$P$152</definedName>
    <definedName name="_xlnm.Print_Area" localSheetId="21">ELT!$A$1:$O$58</definedName>
    <definedName name="_xlnm.Print_Area" localSheetId="23">EST!$A$1:$O$48</definedName>
    <definedName name="_xlnm.Print_Area" localSheetId="4">'K1'!$A$1:$Q$127</definedName>
    <definedName name="_xlnm.Print_Area" localSheetId="6">'K2'!$A$1:$Q$54</definedName>
    <definedName name="_xlnm.Print_Area" localSheetId="7">'K3'!$A$1:$Q$50</definedName>
    <definedName name="_xlnm.Print_Area" localSheetId="5">Kk!$A$1:$Q$34</definedName>
    <definedName name="_xlnm.Print_Area" localSheetId="10">KOND!$A$1:$P$153</definedName>
    <definedName name="_xlnm.Print_Area" localSheetId="1">KOPS!$A$1:$H$54</definedName>
    <definedName name="_xlnm.Print_Area" localSheetId="0">KOPT!$A$1:$D$21</definedName>
    <definedName name="_xlnm.Print_Area" localSheetId="25">Lifts!$A$1:$O$17</definedName>
    <definedName name="_xlnm.Print_Area" localSheetId="20">SAT!$A$1:$Q$95</definedName>
    <definedName name="_xlnm.Print_Area" localSheetId="24">TER!$A$1:$O$27</definedName>
    <definedName name="_xlnm.Print_Area" localSheetId="12">TK!$A$1:$P$39</definedName>
    <definedName name="_xlnm.Print_Area" localSheetId="15">UATS!$A$1:$P$36</definedName>
    <definedName name="_xlnm.Print_Area" localSheetId="3">Ū1!$A$1:$Q$171</definedName>
    <definedName name="_xlnm.Print_Area" localSheetId="9">V!$A$1:$P$374</definedName>
    <definedName name="_xlnm.Print_Area" localSheetId="26">VIRT!$A$1:$O$22</definedName>
    <definedName name="_xlnm.Print_Area" localSheetId="14">VN!$A$1:$P$29</definedName>
    <definedName name="_xlnm.Print_Titles" localSheetId="22">APG!$7:$9</definedName>
    <definedName name="_xlnm.Print_Titles" localSheetId="8">APK!$7:$9</definedName>
    <definedName name="_xlnm.Print_Titles" localSheetId="13">APS!$7:$9</definedName>
    <definedName name="_xlnm.Print_Titles" localSheetId="18">ĀK1!$7:$9</definedName>
    <definedName name="_xlnm.Print_Titles" localSheetId="19">ĀK2!$7:$9</definedName>
    <definedName name="_xlnm.Print_Titles" localSheetId="17">ĀŪ1!$7:$9</definedName>
    <definedName name="_xlnm.Print_Titles" localSheetId="2">BD!$7:$9</definedName>
    <definedName name="_xlnm.Print_Titles" localSheetId="27">BO!$7:$9</definedName>
    <definedName name="_xlnm.Print_Titles" localSheetId="16">CIS!$7:$9</definedName>
    <definedName name="_xlnm.Print_Titles" localSheetId="11">EL!$7:$9</definedName>
    <definedName name="_xlnm.Print_Titles" localSheetId="21">ELT!$7:$9</definedName>
    <definedName name="_xlnm.Print_Titles" localSheetId="23">EST!$7:$9</definedName>
    <definedName name="_xlnm.Print_Titles" localSheetId="4">'K1'!$7:$9</definedName>
    <definedName name="_xlnm.Print_Titles" localSheetId="6">'K2'!$7:$9</definedName>
    <definedName name="_xlnm.Print_Titles" localSheetId="7">'K3'!$7:$9</definedName>
    <definedName name="_xlnm.Print_Titles" localSheetId="5">Kk!$7:$9</definedName>
    <definedName name="_xlnm.Print_Titles" localSheetId="10">KOND!$7:$9</definedName>
    <definedName name="_xlnm.Print_Titles" localSheetId="1">KOPS!$8:$11</definedName>
    <definedName name="_xlnm.Print_Titles" localSheetId="0">KOPT!$7:$10</definedName>
    <definedName name="_xlnm.Print_Titles" localSheetId="25">Lifts!$7:$9</definedName>
    <definedName name="_xlnm.Print_Titles" localSheetId="20">SAT!$7:$9</definedName>
    <definedName name="_xlnm.Print_Titles" localSheetId="24">TER!$7:$9</definedName>
    <definedName name="_xlnm.Print_Titles" localSheetId="12">TK!$7:$9</definedName>
    <definedName name="_xlnm.Print_Titles" localSheetId="15">UATS!$7:$9</definedName>
    <definedName name="_xlnm.Print_Titles" localSheetId="3">Ū1!$7:$9</definedName>
    <definedName name="_xlnm.Print_Titles" localSheetId="9">V!$7:$9</definedName>
    <definedName name="_xlnm.Print_Titles" localSheetId="26">VIRT!$7:$9</definedName>
    <definedName name="_xlnm.Print_Titles" localSheetId="14">VN!$7:$9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9" i="157" l="1"/>
  <c r="A6" i="181" l="1"/>
  <c r="C3" i="181"/>
  <c r="C2" i="181"/>
  <c r="C1" i="181"/>
  <c r="M43" i="181" l="1"/>
  <c r="F35" i="150" s="1"/>
  <c r="K43" i="181"/>
  <c r="H35" i="150" s="1"/>
  <c r="N43" i="181" l="1"/>
  <c r="G35" i="150" s="1"/>
  <c r="L43" i="181"/>
  <c r="E35" i="150" s="1"/>
  <c r="A6" i="180"/>
  <c r="C3" i="180"/>
  <c r="C2" i="180"/>
  <c r="O43" i="181" l="1"/>
  <c r="M22" i="180"/>
  <c r="F37" i="150" s="1"/>
  <c r="K22" i="180"/>
  <c r="H37" i="150" s="1"/>
  <c r="O5" i="181" l="1"/>
  <c r="D35" i="150"/>
  <c r="N22" i="180"/>
  <c r="G37" i="150" s="1"/>
  <c r="O22" i="180"/>
  <c r="L22" i="180"/>
  <c r="E37" i="150" s="1"/>
  <c r="O5" i="180" l="1"/>
  <c r="D37" i="150"/>
  <c r="D343" i="149"/>
  <c r="A6" i="179" l="1"/>
  <c r="C3" i="179"/>
  <c r="C2" i="179"/>
  <c r="C1" i="179"/>
  <c r="K59" i="179" l="1"/>
  <c r="H34" i="150" s="1"/>
  <c r="M59" i="179"/>
  <c r="F34" i="150" s="1"/>
  <c r="L59" i="179" l="1"/>
  <c r="E34" i="150" s="1"/>
  <c r="N59" i="179" l="1"/>
  <c r="G34" i="150" s="1"/>
  <c r="O59" i="179"/>
  <c r="O5" i="179" l="1"/>
  <c r="D34" i="150"/>
  <c r="A6" i="178"/>
  <c r="C3" i="178"/>
  <c r="C2" i="178"/>
  <c r="C1" i="178"/>
  <c r="C42" i="150"/>
  <c r="A6" i="176"/>
  <c r="C3" i="176"/>
  <c r="C2" i="176"/>
  <c r="A6" i="175"/>
  <c r="C3" i="175"/>
  <c r="C2" i="175"/>
  <c r="A6" i="174"/>
  <c r="C3" i="174"/>
  <c r="C2" i="174"/>
  <c r="K53" i="178" l="1"/>
  <c r="H33" i="150" s="1"/>
  <c r="K17" i="175"/>
  <c r="H40" i="150" s="1"/>
  <c r="K12" i="174"/>
  <c r="H39" i="150" s="1"/>
  <c r="M17" i="175"/>
  <c r="F40" i="150" s="1"/>
  <c r="M12" i="174"/>
  <c r="F39" i="150" s="1"/>
  <c r="L53" i="178" l="1"/>
  <c r="E33" i="150" s="1"/>
  <c r="K19" i="176"/>
  <c r="H42" i="150" s="1"/>
  <c r="M19" i="176"/>
  <c r="F42" i="150" s="1"/>
  <c r="N19" i="176"/>
  <c r="G42" i="150" s="1"/>
  <c r="L19" i="176"/>
  <c r="E42" i="150" s="1"/>
  <c r="N17" i="175"/>
  <c r="G40" i="150" s="1"/>
  <c r="L17" i="175"/>
  <c r="E40" i="150" s="1"/>
  <c r="L12" i="174"/>
  <c r="E39" i="150" s="1"/>
  <c r="N53" i="178" l="1"/>
  <c r="G33" i="150" s="1"/>
  <c r="O19" i="176"/>
  <c r="O12" i="174"/>
  <c r="O17" i="175"/>
  <c r="N12" i="174"/>
  <c r="G39" i="150" s="1"/>
  <c r="O5" i="174" l="1"/>
  <c r="D39" i="150"/>
  <c r="O5" i="175"/>
  <c r="D40" i="150"/>
  <c r="O5" i="176"/>
  <c r="D42" i="150"/>
  <c r="Q90" i="173" l="1"/>
  <c r="P90" i="173"/>
  <c r="G32" i="150" s="1"/>
  <c r="O90" i="173"/>
  <c r="F32" i="150" s="1"/>
  <c r="N90" i="173"/>
  <c r="E32" i="150" s="1"/>
  <c r="M90" i="173"/>
  <c r="H32" i="150" s="1"/>
  <c r="A6" i="173"/>
  <c r="E3" i="173"/>
  <c r="E2" i="173"/>
  <c r="E1" i="173"/>
  <c r="A6" i="171"/>
  <c r="E3" i="171"/>
  <c r="E2" i="171"/>
  <c r="E1" i="171"/>
  <c r="E1" i="170"/>
  <c r="A6" i="170"/>
  <c r="E3" i="170"/>
  <c r="E2" i="170"/>
  <c r="A6" i="169"/>
  <c r="E3" i="169"/>
  <c r="E2" i="169"/>
  <c r="A6" i="168"/>
  <c r="D3" i="168"/>
  <c r="D2" i="168"/>
  <c r="D1" i="168"/>
  <c r="A6" i="167"/>
  <c r="D3" i="167"/>
  <c r="D2" i="167"/>
  <c r="D1" i="167"/>
  <c r="A6" i="166"/>
  <c r="D3" i="166"/>
  <c r="D2" i="166"/>
  <c r="D1" i="166"/>
  <c r="A6" i="165"/>
  <c r="D3" i="165"/>
  <c r="D2" i="165"/>
  <c r="D1" i="165"/>
  <c r="A6" i="163"/>
  <c r="D3" i="163"/>
  <c r="D2" i="163"/>
  <c r="D1" i="163"/>
  <c r="A6" i="162"/>
  <c r="D3" i="162"/>
  <c r="D2" i="162"/>
  <c r="D1" i="162"/>
  <c r="Q5" i="173" l="1"/>
  <c r="D32" i="150"/>
  <c r="N31" i="167"/>
  <c r="F26" i="150" s="1"/>
  <c r="N34" i="163"/>
  <c r="F23" i="150" s="1"/>
  <c r="M80" i="171"/>
  <c r="H31" i="150" s="1"/>
  <c r="O98" i="170"/>
  <c r="F30" i="150" s="1"/>
  <c r="N98" i="170"/>
  <c r="E30" i="150" s="1"/>
  <c r="M98" i="170"/>
  <c r="H30" i="150" s="1"/>
  <c r="O97" i="169"/>
  <c r="F29" i="150" s="1"/>
  <c r="M97" i="169"/>
  <c r="H29" i="150" s="1"/>
  <c r="L25" i="168"/>
  <c r="H27" i="150" s="1"/>
  <c r="N25" i="168"/>
  <c r="F27" i="150" s="1"/>
  <c r="L31" i="167"/>
  <c r="H26" i="150" s="1"/>
  <c r="N24" i="166"/>
  <c r="F25" i="150" s="1"/>
  <c r="L24" i="166"/>
  <c r="H25" i="150" s="1"/>
  <c r="N39" i="165"/>
  <c r="F24" i="150" s="1"/>
  <c r="L39" i="165"/>
  <c r="H24" i="150" s="1"/>
  <c r="L34" i="163"/>
  <c r="H23" i="150" s="1"/>
  <c r="N80" i="171"/>
  <c r="E31" i="150" s="1"/>
  <c r="M25" i="168"/>
  <c r="E27" i="150" s="1"/>
  <c r="M31" i="167"/>
  <c r="E26" i="150" s="1"/>
  <c r="L147" i="162"/>
  <c r="H22" i="150" s="1"/>
  <c r="O80" i="171" l="1"/>
  <c r="F31" i="150" s="1"/>
  <c r="P80" i="171"/>
  <c r="G31" i="150" s="1"/>
  <c r="Q80" i="171"/>
  <c r="N97" i="169"/>
  <c r="E29" i="150" s="1"/>
  <c r="O25" i="168"/>
  <c r="G27" i="150" s="1"/>
  <c r="P25" i="168"/>
  <c r="O31" i="167"/>
  <c r="G26" i="150" s="1"/>
  <c r="M24" i="166"/>
  <c r="E25" i="150" s="1"/>
  <c r="O24" i="166"/>
  <c r="G25" i="150" s="1"/>
  <c r="P39" i="165"/>
  <c r="M39" i="165"/>
  <c r="E24" i="150" s="1"/>
  <c r="O39" i="165"/>
  <c r="G24" i="150" s="1"/>
  <c r="O34" i="163"/>
  <c r="G23" i="150" s="1"/>
  <c r="M34" i="163"/>
  <c r="E23" i="150" s="1"/>
  <c r="P34" i="163"/>
  <c r="O147" i="162"/>
  <c r="G22" i="150" s="1"/>
  <c r="P5" i="168" l="1"/>
  <c r="D27" i="150"/>
  <c r="P31" i="167"/>
  <c r="P5" i="167" s="1"/>
  <c r="P5" i="165"/>
  <c r="D24" i="150"/>
  <c r="P5" i="163"/>
  <c r="D23" i="150"/>
  <c r="Q5" i="171"/>
  <c r="D31" i="150"/>
  <c r="Q98" i="170"/>
  <c r="P98" i="170"/>
  <c r="G30" i="150" s="1"/>
  <c r="P97" i="169"/>
  <c r="G29" i="150" s="1"/>
  <c r="Q97" i="169"/>
  <c r="P24" i="166"/>
  <c r="M147" i="162"/>
  <c r="E22" i="150" s="1"/>
  <c r="D26" i="150" l="1"/>
  <c r="P5" i="166"/>
  <c r="D25" i="150"/>
  <c r="Q5" i="169"/>
  <c r="D29" i="150"/>
  <c r="Q5" i="170"/>
  <c r="D30" i="150"/>
  <c r="P147" i="162"/>
  <c r="N147" i="162"/>
  <c r="F22" i="150" s="1"/>
  <c r="P5" i="162" l="1"/>
  <c r="D22" i="150"/>
  <c r="A6" i="161" l="1"/>
  <c r="D3" i="161"/>
  <c r="D2" i="161"/>
  <c r="D1" i="161"/>
  <c r="A6" i="160"/>
  <c r="D3" i="160"/>
  <c r="D2" i="160"/>
  <c r="D1" i="160"/>
  <c r="A6" i="159"/>
  <c r="D3" i="159"/>
  <c r="D2" i="159"/>
  <c r="D1" i="159"/>
  <c r="A6" i="158"/>
  <c r="E3" i="158"/>
  <c r="E2" i="158"/>
  <c r="E1" i="158"/>
  <c r="A6" i="157"/>
  <c r="E3" i="157"/>
  <c r="E2" i="157"/>
  <c r="E1" i="157"/>
  <c r="A6" i="156"/>
  <c r="E3" i="156"/>
  <c r="E2" i="156"/>
  <c r="E1" i="156"/>
  <c r="A6" i="155"/>
  <c r="E3" i="155"/>
  <c r="E2" i="155"/>
  <c r="E1" i="155"/>
  <c r="A6" i="154"/>
  <c r="E3" i="154"/>
  <c r="E2" i="154"/>
  <c r="E1" i="154"/>
  <c r="O122" i="155" l="1"/>
  <c r="F15" i="150" s="1"/>
  <c r="M45" i="158"/>
  <c r="H18" i="150" s="1"/>
  <c r="O45" i="158"/>
  <c r="F18" i="150" s="1"/>
  <c r="H17" i="150"/>
  <c r="N49" i="157"/>
  <c r="E17" i="150" s="1"/>
  <c r="O49" i="157"/>
  <c r="F17" i="150" s="1"/>
  <c r="M29" i="156"/>
  <c r="H16" i="150" s="1"/>
  <c r="O29" i="156"/>
  <c r="F16" i="150" s="1"/>
  <c r="M122" i="155"/>
  <c r="H15" i="150" s="1"/>
  <c r="D296" i="149"/>
  <c r="L559" i="159" l="1"/>
  <c r="H19" i="150" s="1"/>
  <c r="N45" i="158"/>
  <c r="E18" i="150" s="1"/>
  <c r="N29" i="156"/>
  <c r="E16" i="150" s="1"/>
  <c r="P29" i="156"/>
  <c r="G16" i="150" s="1"/>
  <c r="N122" i="155"/>
  <c r="E15" i="150" s="1"/>
  <c r="L148" i="161" l="1"/>
  <c r="H21" i="150" s="1"/>
  <c r="P45" i="158"/>
  <c r="G18" i="150" s="1"/>
  <c r="Q29" i="156"/>
  <c r="N559" i="159"/>
  <c r="F19" i="150" s="1"/>
  <c r="H20" i="150"/>
  <c r="F20" i="150"/>
  <c r="Q122" i="155"/>
  <c r="O166" i="154"/>
  <c r="F14" i="150" s="1"/>
  <c r="M166" i="154"/>
  <c r="H14" i="150" s="1"/>
  <c r="Q45" i="158"/>
  <c r="P49" i="157"/>
  <c r="G17" i="150" s="1"/>
  <c r="Q49" i="157"/>
  <c r="P122" i="155"/>
  <c r="G15" i="150" s="1"/>
  <c r="Q5" i="156" l="1"/>
  <c r="D16" i="150"/>
  <c r="Q5" i="158"/>
  <c r="D18" i="150"/>
  <c r="E20" i="150"/>
  <c r="M148" i="161"/>
  <c r="E21" i="150" s="1"/>
  <c r="Q5" i="157"/>
  <c r="D17" i="150"/>
  <c r="Q5" i="155"/>
  <c r="D15" i="150"/>
  <c r="M559" i="159"/>
  <c r="E19" i="150" s="1"/>
  <c r="N166" i="154"/>
  <c r="E14" i="150" s="1"/>
  <c r="C11" i="153"/>
  <c r="P5" i="160" l="1"/>
  <c r="O148" i="161"/>
  <c r="G21" i="150" s="1"/>
  <c r="P559" i="159"/>
  <c r="O559" i="159"/>
  <c r="G19" i="150" s="1"/>
  <c r="G20" i="150"/>
  <c r="P166" i="154"/>
  <c r="G14" i="150" s="1"/>
  <c r="Q166" i="154"/>
  <c r="D287" i="149"/>
  <c r="Q5" i="154" l="1"/>
  <c r="D14" i="150"/>
  <c r="D20" i="150"/>
  <c r="P5" i="159"/>
  <c r="D19" i="150"/>
  <c r="P148" i="161" l="1"/>
  <c r="N148" i="161"/>
  <c r="F21" i="150" s="1"/>
  <c r="D21" i="150" l="1"/>
  <c r="P5" i="161"/>
  <c r="D472" i="149"/>
  <c r="D471" i="149"/>
  <c r="D470" i="149"/>
  <c r="D469" i="149"/>
  <c r="D467" i="149"/>
  <c r="D466" i="149"/>
  <c r="D465" i="149"/>
  <c r="D464" i="149"/>
  <c r="D463" i="149"/>
  <c r="D462" i="149"/>
  <c r="D460" i="149"/>
  <c r="D459" i="149"/>
  <c r="D458" i="149"/>
  <c r="D457" i="149"/>
  <c r="D456" i="149"/>
  <c r="D455" i="149"/>
  <c r="D453" i="149"/>
  <c r="D452" i="149"/>
  <c r="D451" i="149"/>
  <c r="D450" i="149"/>
  <c r="D449" i="149"/>
  <c r="D448" i="149"/>
  <c r="D447" i="149"/>
  <c r="D446" i="149"/>
  <c r="D441" i="149"/>
  <c r="D440" i="149"/>
  <c r="D443" i="149"/>
  <c r="D439" i="149"/>
  <c r="D438" i="149"/>
  <c r="D436" i="149"/>
  <c r="D435" i="149"/>
  <c r="D434" i="149"/>
  <c r="D433" i="149"/>
  <c r="D431" i="149"/>
  <c r="D430" i="149"/>
  <c r="D429" i="149"/>
  <c r="D428" i="149"/>
  <c r="D420" i="149"/>
  <c r="D426" i="149"/>
  <c r="D425" i="149"/>
  <c r="D424" i="149"/>
  <c r="D423" i="149"/>
  <c r="D422" i="149"/>
  <c r="D421" i="149"/>
  <c r="D418" i="149"/>
  <c r="D417" i="149"/>
  <c r="D416" i="149"/>
  <c r="D415" i="149"/>
  <c r="D414" i="149"/>
  <c r="D413" i="149"/>
  <c r="D401" i="149"/>
  <c r="D399" i="149"/>
  <c r="D397" i="149"/>
  <c r="D395" i="149"/>
  <c r="D393" i="149"/>
  <c r="D391" i="149"/>
  <c r="D389" i="149"/>
  <c r="D387" i="149"/>
  <c r="D385" i="149"/>
  <c r="D382" i="149"/>
  <c r="D381" i="149"/>
  <c r="D379" i="149"/>
  <c r="D378" i="149"/>
  <c r="D377" i="149"/>
  <c r="D375" i="149"/>
  <c r="D374" i="149"/>
  <c r="D373" i="149"/>
  <c r="D371" i="149"/>
  <c r="D370" i="149"/>
  <c r="D368" i="149"/>
  <c r="D367" i="149"/>
  <c r="D366" i="149"/>
  <c r="D365" i="149"/>
  <c r="D364" i="149"/>
  <c r="D363" i="149"/>
  <c r="D361" i="149"/>
  <c r="D360" i="149"/>
  <c r="D358" i="149"/>
  <c r="D356" i="149"/>
  <c r="D355" i="149"/>
  <c r="D354" i="149"/>
  <c r="D353" i="149"/>
  <c r="D349" i="149"/>
  <c r="D351" i="149"/>
  <c r="D350" i="149"/>
  <c r="D17" i="149" l="1"/>
  <c r="D16" i="149"/>
  <c r="A6" i="149" l="1"/>
  <c r="C3" i="149"/>
  <c r="C1" i="149"/>
  <c r="C2" i="149"/>
  <c r="C4" i="153"/>
  <c r="C3" i="153"/>
  <c r="A7" i="150"/>
  <c r="O570" i="149" l="1"/>
  <c r="D13" i="150" s="1"/>
  <c r="N570" i="149"/>
  <c r="G13" i="150" s="1"/>
  <c r="G44" i="150" s="1"/>
  <c r="M570" i="149"/>
  <c r="F13" i="150" s="1"/>
  <c r="L570" i="149"/>
  <c r="E13" i="150" s="1"/>
  <c r="E44" i="150" s="1"/>
  <c r="K570" i="149"/>
  <c r="H13" i="150" s="1"/>
  <c r="H44" i="150" s="1"/>
  <c r="D6" i="150" l="1"/>
  <c r="O5" i="149" l="1"/>
  <c r="M53" i="178"/>
  <c r="F33" i="150" s="1"/>
  <c r="F44" i="150" s="1"/>
  <c r="J44" i="150" s="1"/>
  <c r="O53" i="178" l="1"/>
  <c r="O5" i="178" l="1"/>
  <c r="D33" i="150"/>
  <c r="D44" i="150" s="1"/>
  <c r="D45" i="150" s="1"/>
  <c r="D46" i="150" l="1"/>
  <c r="D47" i="150"/>
  <c r="D48" i="150" l="1"/>
  <c r="D11" i="153" s="1"/>
  <c r="D13" i="153" s="1"/>
  <c r="D14" i="153" s="1"/>
  <c r="D5" i="150" l="1"/>
</calcChain>
</file>

<file path=xl/sharedStrings.xml><?xml version="1.0" encoding="utf-8"?>
<sst xmlns="http://schemas.openxmlformats.org/spreadsheetml/2006/main" count="10204" uniqueCount="2986">
  <si>
    <t>KOPĀ</t>
  </si>
  <si>
    <t>Būves nosaukums:</t>
  </si>
  <si>
    <t>Objekta nosaukums:</t>
  </si>
  <si>
    <t>Objekta adrese:</t>
  </si>
  <si>
    <t>Pasūtījuma Nr.</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</si>
  <si>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</si>
  <si>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</si>
  <si>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</si>
  <si>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</si>
  <si>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</si>
  <si>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</si>
  <si>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</si>
  <si>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</si>
  <si>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</si>
  <si>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</si>
  <si>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</si>
  <si>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</si>
  <si>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Būves adrese:</t>
  </si>
  <si>
    <t>Objekta Nr.</t>
  </si>
  <si>
    <t>Objekta nosaukums</t>
  </si>
  <si>
    <t>Sastādīja</t>
  </si>
  <si>
    <t>t.sk. darba aizsardzībai</t>
  </si>
  <si>
    <t>PVN 21%</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</si>
  <si>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</si>
  <si>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</si>
  <si>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</si>
  <si>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</si>
  <si>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Mehānismi (</t>
    </r>
    <r>
      <rPr>
        <i/>
        <sz val="10"/>
        <rFont val="Arial"/>
        <family val="2"/>
        <charset val="186"/>
      </rPr>
      <t>euro</t>
    </r>
    <r>
      <rPr>
        <sz val="10"/>
        <rFont val="Arial"/>
        <family val="2"/>
      </rPr>
      <t>)</t>
    </r>
  </si>
  <si>
    <r>
      <t>Tāmes tiešās izmaksas</t>
    </r>
    <r>
      <rPr>
        <i/>
        <sz val="11"/>
        <rFont val="Arial"/>
        <family val="2"/>
        <charset val="186"/>
      </rPr>
      <t xml:space="preserve"> euro</t>
    </r>
    <r>
      <rPr>
        <sz val="11"/>
        <rFont val="Arial"/>
        <family val="2"/>
      </rPr>
      <t xml:space="preserve"> bez PVN</t>
    </r>
  </si>
  <si>
    <t>Darba samaksas likme (euro/h)</t>
  </si>
  <si>
    <t>Darba alga (euro)</t>
  </si>
  <si>
    <t>Mehānismi (euro)</t>
  </si>
  <si>
    <t>Kopā (euro)</t>
  </si>
  <si>
    <t>Summa (euro)</t>
  </si>
  <si>
    <t>BŪVNIECĪBAS KOPTĀME</t>
  </si>
  <si>
    <t xml:space="preserve"> 1-1</t>
  </si>
  <si>
    <t xml:space="preserve"> 1-2</t>
  </si>
  <si>
    <t xml:space="preserve"> 1-3</t>
  </si>
  <si>
    <t xml:space="preserve"> 1-4</t>
  </si>
  <si>
    <t xml:space="preserve"> 1-5</t>
  </si>
  <si>
    <t xml:space="preserve"> 1-6</t>
  </si>
  <si>
    <t>Būvizstrādājumi  (euro)</t>
  </si>
  <si>
    <r>
      <t>Būvizstrādājumi  (</t>
    </r>
    <r>
      <rPr>
        <i/>
        <sz val="10"/>
        <rFont val="Arial"/>
        <family val="2"/>
        <charset val="186"/>
      </rPr>
      <t>euro</t>
    </r>
    <r>
      <rPr>
        <sz val="10"/>
        <rFont val="Arial"/>
        <family val="2"/>
      </rPr>
      <t xml:space="preserve">) </t>
    </r>
  </si>
  <si>
    <t>Būvdarbu nosaukums</t>
  </si>
  <si>
    <t>Būvdarbu veids vai konstruktīvā elementa nosaukums</t>
  </si>
  <si>
    <t>Tiešās izmaksas kopā, t. sk. darba devēja sociālais nodoklis (24,09%)</t>
  </si>
  <si>
    <t>Pārbaudīja</t>
  </si>
  <si>
    <t>Tāme sastādīta: 2020.gada februārī</t>
  </si>
  <si>
    <t>VISPĀRĒJIE BŪVDARBI</t>
  </si>
  <si>
    <t>VENTILĀCIJA</t>
  </si>
  <si>
    <t>BIROJU ĒKA</t>
  </si>
  <si>
    <t>BIROJU ĒKAS JAUNBŪVE</t>
  </si>
  <si>
    <t>STIGU IELĀ 14, RĪGĀ</t>
  </si>
  <si>
    <t>Būvlaukuma sagatavošanas darbi</t>
  </si>
  <si>
    <t xml:space="preserve"> 1.1</t>
  </si>
  <si>
    <t>Celtniecības žoga ar vārtiem ierīkošana</t>
  </si>
  <si>
    <t>m</t>
  </si>
  <si>
    <t xml:space="preserve"> 1.2</t>
  </si>
  <si>
    <t>Būvtāfeles uzstādīšana</t>
  </si>
  <si>
    <t>kpl.</t>
  </si>
  <si>
    <t xml:space="preserve"> 1.3</t>
  </si>
  <si>
    <t>Ēkas būvasu ģeodēziskā nospraušana un iznesumu ierīkošana</t>
  </si>
  <si>
    <t xml:space="preserve"> 1.4</t>
  </si>
  <si>
    <t>Esošo koku aizsargvairogu izbūve</t>
  </si>
  <si>
    <t xml:space="preserve"> 1.5</t>
  </si>
  <si>
    <t>Caurlaides punkta un aizsargbarjeras uzstādīšana</t>
  </si>
  <si>
    <t xml:space="preserve"> 1.6</t>
  </si>
  <si>
    <t>Būvnieku sadzīves vagoniņu , instrumentu noliktavu , pārvietojamās BIO  tualetes uzstādīšana</t>
  </si>
  <si>
    <t>Zemes darbi</t>
  </si>
  <si>
    <t xml:space="preserve"> 2.1</t>
  </si>
  <si>
    <t>Zemes virskārtas noņemšana un augļu koku izrakšana</t>
  </si>
  <si>
    <t xml:space="preserve"> 2.2</t>
  </si>
  <si>
    <t>Grunts rakšana ar ekskavatoru</t>
  </si>
  <si>
    <t xml:space="preserve"> 2.3</t>
  </si>
  <si>
    <t>Grunts rakšana ar ekskavatoru, iekraujot grunti automašīnā-pašizgāzējā</t>
  </si>
  <si>
    <r>
      <t>m</t>
    </r>
    <r>
      <rPr>
        <vertAlign val="superscript"/>
        <sz val="10"/>
        <rFont val="Arial"/>
        <family val="2"/>
      </rPr>
      <t>3</t>
    </r>
  </si>
  <si>
    <t xml:space="preserve"> 2.4</t>
  </si>
  <si>
    <t>Grunts rakšana ar rokām</t>
  </si>
  <si>
    <t xml:space="preserve"> 2.5</t>
  </si>
  <si>
    <t xml:space="preserve">Būvbedres un tranšejas aizbēršana ar rokām </t>
  </si>
  <si>
    <t xml:space="preserve"> 2.6</t>
  </si>
  <si>
    <t xml:space="preserve">Būvbedres un tranšejas aizbēršana ar buldozeru </t>
  </si>
  <si>
    <t xml:space="preserve"> 2.7</t>
  </si>
  <si>
    <t>Liekās grunts aizvešana</t>
  </si>
  <si>
    <t>gab.</t>
  </si>
  <si>
    <t xml:space="preserve"> 3.1</t>
  </si>
  <si>
    <t>Blietētu šķembu, fr.20/40, pamatojuma 100mm izbūve uz blietētas grunts</t>
  </si>
  <si>
    <t xml:space="preserve"> 3.2</t>
  </si>
  <si>
    <t>Konstrukciju betonēšana, betons C30/37, XC2, F200, W6,iestrādājot ar sūkni, iesk.veidņu montāžu un demontāžu, deformācijas šuvi, ja nepieciešams</t>
  </si>
  <si>
    <r>
      <t>m</t>
    </r>
    <r>
      <rPr>
        <vertAlign val="superscript"/>
        <sz val="10"/>
        <rFont val="Arial"/>
        <family val="2"/>
      </rPr>
      <t>3</t>
    </r>
    <r>
      <rPr>
        <sz val="11"/>
        <color theme="1"/>
        <rFont val="Calibri"/>
        <family val="2"/>
        <charset val="186"/>
        <scheme val="minor"/>
      </rPr>
      <t/>
    </r>
  </si>
  <si>
    <t xml:space="preserve"> 3.3</t>
  </si>
  <si>
    <t>Stiegrošana ar tērauda stiegrām Ø 10 B500B</t>
  </si>
  <si>
    <t>kg</t>
  </si>
  <si>
    <t xml:space="preserve"> 3.4</t>
  </si>
  <si>
    <t>Stiegrošana ar tērauda stiegrām Ø 12 B500B</t>
  </si>
  <si>
    <t xml:space="preserve"> 3.5</t>
  </si>
  <si>
    <t>Stiegrošana ar tērauda stiegrām Ø 20 B500B</t>
  </si>
  <si>
    <t xml:space="preserve"> 3.6</t>
  </si>
  <si>
    <t>PE plēve</t>
  </si>
  <si>
    <r>
      <t>m</t>
    </r>
    <r>
      <rPr>
        <vertAlign val="superscript"/>
        <sz val="10"/>
        <rFont val="Arial"/>
        <family val="2"/>
      </rPr>
      <t>2</t>
    </r>
  </si>
  <si>
    <t xml:space="preserve"> 3.7</t>
  </si>
  <si>
    <t xml:space="preserve"> 3.8</t>
  </si>
  <si>
    <t xml:space="preserve"> 3.9</t>
  </si>
  <si>
    <t xml:space="preserve"> 3.10</t>
  </si>
  <si>
    <t xml:space="preserve"> 3.11</t>
  </si>
  <si>
    <t xml:space="preserve"> 3.12</t>
  </si>
  <si>
    <t xml:space="preserve"> 3.13</t>
  </si>
  <si>
    <t xml:space="preserve"> 3.14</t>
  </si>
  <si>
    <t xml:space="preserve"> 3.15</t>
  </si>
  <si>
    <t xml:space="preserve"> 3.16</t>
  </si>
  <si>
    <t xml:space="preserve"> 3.17</t>
  </si>
  <si>
    <t xml:space="preserve"> 3.18</t>
  </si>
  <si>
    <t xml:space="preserve"> 3.19</t>
  </si>
  <si>
    <t>Stiegrošana ar tērauda stiegrām Ø 16 B500B</t>
  </si>
  <si>
    <t xml:space="preserve"> 3.20</t>
  </si>
  <si>
    <t xml:space="preserve"> 3.21</t>
  </si>
  <si>
    <t xml:space="preserve"> 3.22</t>
  </si>
  <si>
    <t xml:space="preserve"> 3.23</t>
  </si>
  <si>
    <t xml:space="preserve"> 3.24</t>
  </si>
  <si>
    <t xml:space="preserve"> 3.25</t>
  </si>
  <si>
    <t xml:space="preserve"> 3.26</t>
  </si>
  <si>
    <t xml:space="preserve"> 3.27</t>
  </si>
  <si>
    <t xml:space="preserve"> 3.28</t>
  </si>
  <si>
    <t xml:space="preserve"> 3.29</t>
  </si>
  <si>
    <t xml:space="preserve"> 3.30</t>
  </si>
  <si>
    <t xml:space="preserve"> 3.31</t>
  </si>
  <si>
    <t xml:space="preserve"> 3.32</t>
  </si>
  <si>
    <t xml:space="preserve"> 3.33</t>
  </si>
  <si>
    <t xml:space="preserve"> 3.34</t>
  </si>
  <si>
    <t xml:space="preserve"> 3.35</t>
  </si>
  <si>
    <t xml:space="preserve"> 3.36</t>
  </si>
  <si>
    <t xml:space="preserve"> 3.37</t>
  </si>
  <si>
    <t xml:space="preserve"> 3.38</t>
  </si>
  <si>
    <t xml:space="preserve"> 3.39</t>
  </si>
  <si>
    <t xml:space="preserve"> 3.40</t>
  </si>
  <si>
    <t xml:space="preserve"> 3.41</t>
  </si>
  <si>
    <t xml:space="preserve"> 3.42</t>
  </si>
  <si>
    <t xml:space="preserve"> 3.43</t>
  </si>
  <si>
    <t xml:space="preserve"> 3.44</t>
  </si>
  <si>
    <t xml:space="preserve"> 3.45</t>
  </si>
  <si>
    <t xml:space="preserve"> 3.46</t>
  </si>
  <si>
    <t xml:space="preserve"> 3.47</t>
  </si>
  <si>
    <t xml:space="preserve"> 3.48</t>
  </si>
  <si>
    <t xml:space="preserve"> 3.49</t>
  </si>
  <si>
    <t xml:space="preserve"> 3.50</t>
  </si>
  <si>
    <t xml:space="preserve"> 3.51</t>
  </si>
  <si>
    <t xml:space="preserve"> 3.52</t>
  </si>
  <si>
    <t xml:space="preserve"> 3.53</t>
  </si>
  <si>
    <t xml:space="preserve"> 3.54</t>
  </si>
  <si>
    <t xml:space="preserve"> 3.55</t>
  </si>
  <si>
    <t xml:space="preserve"> 3.56</t>
  </si>
  <si>
    <t xml:space="preserve"> 3.57</t>
  </si>
  <si>
    <t xml:space="preserve"> 3.58</t>
  </si>
  <si>
    <t xml:space="preserve"> 3.59</t>
  </si>
  <si>
    <t xml:space="preserve"> 3.60</t>
  </si>
  <si>
    <t xml:space="preserve"> 3.61</t>
  </si>
  <si>
    <t xml:space="preserve"> 3.62</t>
  </si>
  <si>
    <t xml:space="preserve"> 3.63</t>
  </si>
  <si>
    <t xml:space="preserve"> 3.64</t>
  </si>
  <si>
    <t xml:space="preserve"> 3.65</t>
  </si>
  <si>
    <t xml:space="preserve"> 3.66</t>
  </si>
  <si>
    <t xml:space="preserve"> 3.67</t>
  </si>
  <si>
    <t xml:space="preserve"> 3.68</t>
  </si>
  <si>
    <t xml:space="preserve"> 3.69</t>
  </si>
  <si>
    <t xml:space="preserve"> 3.70</t>
  </si>
  <si>
    <t xml:space="preserve"> 3.71</t>
  </si>
  <si>
    <t xml:space="preserve"> 3.72</t>
  </si>
  <si>
    <t xml:space="preserve"> 3.73</t>
  </si>
  <si>
    <t xml:space="preserve"> 3.74</t>
  </si>
  <si>
    <t xml:space="preserve"> 3.75</t>
  </si>
  <si>
    <t xml:space="preserve"> 3.76</t>
  </si>
  <si>
    <t xml:space="preserve"> 3.77</t>
  </si>
  <si>
    <t xml:space="preserve"> 3.78</t>
  </si>
  <si>
    <t xml:space="preserve"> 3.79</t>
  </si>
  <si>
    <t xml:space="preserve"> 3.80</t>
  </si>
  <si>
    <t xml:space="preserve"> 3.81</t>
  </si>
  <si>
    <t xml:space="preserve"> 3.82</t>
  </si>
  <si>
    <t xml:space="preserve"> 3.83</t>
  </si>
  <si>
    <t>Ārsienas</t>
  </si>
  <si>
    <t>AB-01</t>
  </si>
  <si>
    <t>Metāla T profīls uz fiksētas alumīnija savienojuma konsoles KP 180 AL</t>
  </si>
  <si>
    <t>Pretvēja akmens vates siltumizolācija 30 mm</t>
  </si>
  <si>
    <t>AF-01, AF-01P</t>
  </si>
  <si>
    <t>Keramzīta sīkbloki 3MPa 250 mm (skatīt keramzīta bloku sienu tabulu)</t>
  </si>
  <si>
    <t>AB-02</t>
  </si>
  <si>
    <t xml:space="preserve">Akmens fasādes vates siltinājums 200 mm , </t>
  </si>
  <si>
    <t>AF-02, AF-02P</t>
  </si>
  <si>
    <t>AF-03</t>
  </si>
  <si>
    <t>Keramzīta sīkbloki 3MPa 200 mm (skatīt keramzīta bloku sienu tabulu)</t>
  </si>
  <si>
    <t>Estrudētais putupolistirols piem.DOW STYROFOAM 300 SL-A-N 80 mm</t>
  </si>
  <si>
    <t>Cementa-skaida plāksne 12,5mm</t>
  </si>
  <si>
    <t>Bitumena grunts , piem."TECHNONIKOL Nr.01"</t>
  </si>
  <si>
    <t>Hidroizolācijas apakškārta , piem."TECHNOELAST K-MS"</t>
  </si>
  <si>
    <t>Hidroizolācijas virskārta , piem."TECHNOELAST K-PS"</t>
  </si>
  <si>
    <t>SJ-01</t>
  </si>
  <si>
    <t>Sendvič paneļi ar PIR pildījumu 80 mm</t>
  </si>
  <si>
    <t xml:space="preserve">Metāla karkass lokšņu montāžai </t>
  </si>
  <si>
    <t>SP-01</t>
  </si>
  <si>
    <t>Hidroizolājošā bituma emulsija , piem. WEBER , TEC 901"</t>
  </si>
  <si>
    <t>hIDRoizolājošā bituma līmjava , piem. WEBER , TEC 915"</t>
  </si>
  <si>
    <t xml:space="preserve">Estrudētais putupolistirols pamatiem 100 mm </t>
  </si>
  <si>
    <t>SP-02</t>
  </si>
  <si>
    <t>KB-01</t>
  </si>
  <si>
    <t xml:space="preserve">Estrudētais putupolistirols pamatiem 70 mm </t>
  </si>
  <si>
    <t>Starpsienas</t>
  </si>
  <si>
    <t>SG-01</t>
  </si>
  <si>
    <t>SG-M1-01</t>
  </si>
  <si>
    <t>SG-02</t>
  </si>
  <si>
    <t>SG-M1-02</t>
  </si>
  <si>
    <t>SG-M2-02</t>
  </si>
  <si>
    <t>SG-03</t>
  </si>
  <si>
    <t>SG-S-01</t>
  </si>
  <si>
    <t>SG-SM-01</t>
  </si>
  <si>
    <t>SG-S-02</t>
  </si>
  <si>
    <t>Keramzīta bloku sienu apjomi</t>
  </si>
  <si>
    <r>
      <t>m</t>
    </r>
    <r>
      <rPr>
        <vertAlign val="superscript"/>
        <sz val="10"/>
        <rFont val="Arial"/>
        <family val="2"/>
        <charset val="204"/>
      </rPr>
      <t>3</t>
    </r>
  </si>
  <si>
    <t>Sienas PS-01 pamati</t>
  </si>
  <si>
    <t>Blietētas šķembas fr.20-40</t>
  </si>
  <si>
    <t>Betons C30/37 stiegrots d8B500B s150</t>
  </si>
  <si>
    <t>12</t>
  </si>
  <si>
    <t>Grīdas un pārsegums</t>
  </si>
  <si>
    <t>GB-01</t>
  </si>
  <si>
    <t xml:space="preserve">Hidroizolācija </t>
  </si>
  <si>
    <t>Monolīta dzelzbetona plāksne (skatīt BK)</t>
  </si>
  <si>
    <t>GG-01</t>
  </si>
  <si>
    <t xml:space="preserve">PE plēve 0.2 mm </t>
  </si>
  <si>
    <t>Ģeomembrāna</t>
  </si>
  <si>
    <t>Blietētas šķembas 100 mm</t>
  </si>
  <si>
    <t>Blietētu šķembu pamatojuma 200mm izbūve uz blietētas grunts</t>
  </si>
  <si>
    <t>GB-02</t>
  </si>
  <si>
    <t>Akmens vates siltumizolācija 150 mm, piem.PAROC GRS 20  150 mm</t>
  </si>
  <si>
    <t>GB-03</t>
  </si>
  <si>
    <t>Akmens vates siltumizolācija 70 mm, piem.PAROC SSB 1  50 mm</t>
  </si>
  <si>
    <t>GB-04</t>
  </si>
  <si>
    <t>Akmens vates siltumizolācija 70 mm, piem.PAROC SSB 1 100 mm</t>
  </si>
  <si>
    <t>PS-01</t>
  </si>
  <si>
    <t>Fasādes akmens vate 180 mm</t>
  </si>
  <si>
    <t>JB-01</t>
  </si>
  <si>
    <t>Estrudētais putupolistirols piem.DOW STYROFOAM 300 SL-A-N 200 mm</t>
  </si>
  <si>
    <t>Estrudētais putupolistirols ar slīpumu 1,7% 30-180 mm</t>
  </si>
  <si>
    <t xml:space="preserve">Tvaika barjera </t>
  </si>
  <si>
    <t>JB-02</t>
  </si>
  <si>
    <t>Siltumizolācijas akmens vates virskārta , piem."TECHNOROOF N50"40mm</t>
  </si>
  <si>
    <t>Siltumizolācijas akmens apakšējā kārta , piem."TECHNOROOF N30"220mm</t>
  </si>
  <si>
    <t>Estrudētais putupolistirols ar slīpumu 1,7% 30-90 mm</t>
  </si>
  <si>
    <t>JM-01</t>
  </si>
  <si>
    <t>Siltumizolācijas akmens apakšējā kārta , piem."TECHNOROOF N30"110mm</t>
  </si>
  <si>
    <t>Profilēts metāla pārsegums</t>
  </si>
  <si>
    <t>TK-01</t>
  </si>
  <si>
    <t>Kompozītmateriāla terases dēļi 145x25</t>
  </si>
  <si>
    <t>Beicētas impregnētas lāgas 45x70xs350mm</t>
  </si>
  <si>
    <t>Terases balsts piem."ZinCo Elefeet"35-190 mm</t>
  </si>
  <si>
    <t>Gumijas slodzes paklājs zem balstiem , piem."Elastosave ES 30"</t>
  </si>
  <si>
    <t>13</t>
  </si>
  <si>
    <t>Logi vitrīnas</t>
  </si>
  <si>
    <t>Alumīnija konstrukcijas vitrīnas V1-V10, piem. SCHUCO FWS 50 (saskaņā ar specifikāciju, ieskaitot furnitūru)</t>
  </si>
  <si>
    <t>Logs L1 1300x2250mm ar trīsstiklu paketēm un alumīnija ramjos, piem. SCHUCO AWS 75.SI+/ADS 75.SI (saskaņā ar specifikāciju, ieskaitot furnitūru)</t>
  </si>
  <si>
    <t>Logs L2 1300x2250mm ar trīsstiklu paketēm un alumīnija ramjos, piem. SCHUCO AWS 75.SI+/ADS 75.SI (saskaņā ar specifikāciju, ieskaitot furnitūru)</t>
  </si>
  <si>
    <t>Logs L3 1300x2250mm ar trīsstiklu paketēm un alumīnija ramjos, piem. SCHUCO AWS 75.SI+/ADS 75.SI (saskaņā ar specifikāciju, ieskaitot furnitūru)</t>
  </si>
  <si>
    <t>Logs L4 900x2250mm ar trīsstiklu paketēm un alumīnija ramjos, piem. SCHUCO AWS 75.SI+/ADS 75.SI (saskaņā ar specifikāciju, ieskaitot furnitūru)</t>
  </si>
  <si>
    <t>Logs L5 1300x2250mm ar trīsstiklu paketēm un alumīnija ramjos, piem. SCHUCO AWS 75.SI+/ADS 75.SI (saskaņā ar specifikāciju, ieskaitot furnitūru)</t>
  </si>
  <si>
    <t>Palodzes logailām, MDF b=25mm, platums 300-350mm, krāsotas</t>
  </si>
  <si>
    <t>14</t>
  </si>
  <si>
    <t>Ārējās žalūzijas</t>
  </si>
  <si>
    <t>15</t>
  </si>
  <si>
    <t>Ārdurvis</t>
  </si>
  <si>
    <t>Ugunsdrošā jumta izejas lūka ĀD-L-01 1100x900mm, piem. "Omega STN Termo" (saskaņā ar specifikāciju, ieskaitot furnitūru)</t>
  </si>
  <si>
    <t>16</t>
  </si>
  <si>
    <t>Iekšdurvis</t>
  </si>
  <si>
    <t>Finierētas durvis D-01 700x2200mm (saskaņā ar specifikāciju, ieskaitot furnitūru)</t>
  </si>
  <si>
    <t>Krāsotās alumīnija/stikla ugunsdrošas durvis D-02 1000x2200mm (saskaņā ar specifikāciju, ieskaitot furnitūru)</t>
  </si>
  <si>
    <t>Finierētas durvis D-03 1000x2200mm (saskaņā ar specifikāciju, ieskaitot furnitūru)</t>
  </si>
  <si>
    <t>Finierētas durvis ar stiklu D-04 1000x2200mm (saskaņā ar specifikāciju, ieskaitot furnitūru)</t>
  </si>
  <si>
    <t>Finierētas dubultās durvis D-05 1200x2200mm (saskaņā ar specifikāciju, ieskaitot furnitūru)</t>
  </si>
  <si>
    <t>Krāsotās alumīnija/stikla ugunsdrošas durvis D-06 1350x2200mm (saskaņā ar specifikāciju, ieskaitot furnitūru)</t>
  </si>
  <si>
    <t>Finierētas salokāmās durvis D-07 2200x2400mm (saskaņā ar specifikāciju, ieskaitot furnitūru)</t>
  </si>
  <si>
    <t>Finierētas salokāmās durvis D-08 4150x2400mm (saskaņā ar specifikāciju, ieskaitot furnitūru)</t>
  </si>
  <si>
    <t>Finierētas salokāmās durvis D-09 4175x2950mm (saskaņā ar specifikāciju, ieskaitot furnitūru)</t>
  </si>
  <si>
    <t>Finierētas salokāmās durvis D-10 4470x2400mm (saskaņā ar specifikāciju, ieskaitot furnitūru)</t>
  </si>
  <si>
    <t>Finierētas durvis D-11 800x2200mm (saskaņā ar specifikāciju, ieskaitot furnitūru)</t>
  </si>
  <si>
    <t>Finierētas durvis D-12 800x2200mm (saskaņā ar specifikāciju, ieskaitot furnitūru)</t>
  </si>
  <si>
    <t>Finierētas durvis D-13 800x2200mm (saskaņā ar specifikāciju, ieskaitot furnitūru)</t>
  </si>
  <si>
    <t>Finierētas durvis D-14 900x2200mm (saskaņā ar specifikāciju, ieskaitot furnitūru)</t>
  </si>
  <si>
    <t>Finierētas durvis D-15 900x2200mm (saskaņā ar specifikāciju, ieskaitot furnitūru)</t>
  </si>
  <si>
    <t>Finierētas durvis D-15A 900x2200mm (saskaņā ar specifikāciju, ieskaitot furnitūru)</t>
  </si>
  <si>
    <t>Finierētas durvis ar stiklu D-16 900x2200mm (saskaņā ar specifikāciju, ieskaitot furnitūru)</t>
  </si>
  <si>
    <t>Finierētā durvju ailas karba ar aplodi  D-17 900x2200mm</t>
  </si>
  <si>
    <t>Finierētas durvis D-18 900x2200mm (saskaņā ar specifikāciju, ieskaitot furnitūru)</t>
  </si>
  <si>
    <t>Krasotās metāla durvis tehniskā telpā D-19 1000x2100mm (saskaņā ar specifikāciju, ieskaitot furnitūru)</t>
  </si>
  <si>
    <t>Krasotās ugunsdrošas metāla durvis D-20 1000x2100mm (saskaņā ar specifikāciju, ieskaitot furnitūru)</t>
  </si>
  <si>
    <t>Krāsotās alumīnija/stikla ugunsdrošas dubultās durvis D-21 1350x2200mm (saskaņā ar specifikāciju, ieskaitot furnitūru)</t>
  </si>
  <si>
    <t>Krāsotās alumīnija/stikla ugunsdrošas dubultās durvis D-22 1500x2200mm (saskaņā ar specifikāciju, ieskaitot furnitūru)</t>
  </si>
  <si>
    <t>17</t>
  </si>
  <si>
    <t>Stikla starpsienas</t>
  </si>
  <si>
    <t>Stikla starpsienas SS-1- 01 - SS-4-17, alumīnija rāmis, divstiklu pakete, finierētas durvis (saskaņā ar specifikāciju, ieskaitot furnitūru)</t>
  </si>
  <si>
    <t>18</t>
  </si>
  <si>
    <t>Iekšējā apdare</t>
  </si>
  <si>
    <t xml:space="preserve">Grīdas </t>
  </si>
  <si>
    <t>Akmens flīzes 300x600 , ieskaitot līmi un šuvju aizpildītāju</t>
  </si>
  <si>
    <t>Akmens flīžu kājlīste 80x600 ieskaitot līmi un šuvju materiālu</t>
  </si>
  <si>
    <t>Linoleja segums, iesk.šuvju diegu un līmi</t>
  </si>
  <si>
    <t>Paklājflīzes, iesk.līmi</t>
  </si>
  <si>
    <t xml:space="preserve">Grīdlīstes krāsotas MDF 80 mm </t>
  </si>
  <si>
    <t>Sienas</t>
  </si>
  <si>
    <t>Ģipškartona sienas sagatavošana (špaktelēšana, slīpēšana, gruntēšana)</t>
  </si>
  <si>
    <t>Ģipškartona sienas krāsošana 2x</t>
  </si>
  <si>
    <t>Ģipša apmetums sienām (špaktelēšana, slīpēšana, gruntēšana)</t>
  </si>
  <si>
    <t>Ģipša apmetuma krāsošana 2x</t>
  </si>
  <si>
    <t>Keramikas sienu flīzes, iesk.līmi un šuvju aizpildītāju</t>
  </si>
  <si>
    <t>Griesti</t>
  </si>
  <si>
    <t xml:space="preserve">Mitrumizturīgaja ģipškartona plākšņu griesti uz dubultā metāla karkasa </t>
  </si>
  <si>
    <t>Ģipškartona griestu sagatavošana (špaktelēšana, slīpēšana, gruntēšana)</t>
  </si>
  <si>
    <t>Ģipškartona griestu krāsošana 2x</t>
  </si>
  <si>
    <t>19</t>
  </si>
  <si>
    <t>20</t>
  </si>
  <si>
    <t>Ārējās margas</t>
  </si>
  <si>
    <t>21</t>
  </si>
  <si>
    <t>Iekšējās margas</t>
  </si>
  <si>
    <t>Cinkotas, krāsotas metāla margas M-01 kāpnēm 1200x1379mm ar masīvkoka lenteri</t>
  </si>
  <si>
    <t>Cinkotas, krāsotas metāla margas M-02 kāpnēm 1200x3081mm ar masīvkoka lenteri</t>
  </si>
  <si>
    <t>Cinkotas, krāsotas metāla margas M-03 kāpnēm 1150x1420mm ar masīvkoka lenteri</t>
  </si>
  <si>
    <t>Cinkotas, krāsotas metāla margas M-04 1200x1200mm</t>
  </si>
  <si>
    <t>Cinkotas, krāsotas metāla margas M-05 1000x4150mm</t>
  </si>
  <si>
    <t>Cinkotas, krāsotas metāla margas M-06 1000x2540mm</t>
  </si>
  <si>
    <t>Cinkotas, krāsotas metāla margas M-07 1000x5820mm</t>
  </si>
  <si>
    <t>Cinkotas, krāsotas metāla margas M-08 1000x2185mm</t>
  </si>
  <si>
    <t>Cinkotas, krāsotas metāla margas M-09 atrija kāpnēm 3750x4100mm</t>
  </si>
  <si>
    <t>Cinkotas, krāsotas metāla margas M-10 atrija kāpnēm 2650x2596mm</t>
  </si>
  <si>
    <t>22</t>
  </si>
  <si>
    <t>Papildu kāpnes</t>
  </si>
  <si>
    <t>Ugunsdrošās sabīdāmās kāpnes K-01 ar griestu lūku, piem. "FAKRO LSF 70x90cm" (saskaņā ar specifikāciju, ieskaitot furnitūru)</t>
  </si>
  <si>
    <t>Metāla ārējās cinkotas krāsotas jumta kāpnes 2152x600mm</t>
  </si>
  <si>
    <t>23</t>
  </si>
  <si>
    <t>Pasažieru lifts LP-01 bez mašintelpas. Kabīnes izmēri 1100x1400, 4 pieturas, celtspēja min.630kg, piem. "Schindler 3100"</t>
  </si>
  <si>
    <t>24</t>
  </si>
  <si>
    <t>Ārējā apdare</t>
  </si>
  <si>
    <t xml:space="preserve">Dekoratīvais granīta šķembu apmetums 15mm </t>
  </si>
  <si>
    <t>Parapeta krāsota skārda nosegelements, platums 550mm</t>
  </si>
  <si>
    <t>Parapeta krāsota skārda nosegelements, platums 150mm</t>
  </si>
  <si>
    <t>25</t>
  </si>
  <si>
    <t>Jumta izbūves ūdensnotekas</t>
  </si>
  <si>
    <t>Metāla cinkota krāsota tekne d=125mm, piem.RUUKKI</t>
  </si>
  <si>
    <t>Metāla cinkota krāsota ūdensnotekas caurule d=90mm, piem.RUUKKI</t>
  </si>
  <si>
    <t>Darba organizācijas un izpildes nodrošināšanas pārējie darbi un izmaksas (t.sk.būvlaukuma uzturēšanas izmaksas)</t>
  </si>
  <si>
    <t>obj.</t>
  </si>
  <si>
    <t xml:space="preserve"> 1.7</t>
  </si>
  <si>
    <r>
      <t>m</t>
    </r>
    <r>
      <rPr>
        <vertAlign val="superscript"/>
        <sz val="10"/>
        <rFont val="Arial"/>
        <family val="2"/>
      </rPr>
      <t>2</t>
    </r>
    <r>
      <rPr>
        <sz val="11"/>
        <color theme="1"/>
        <rFont val="Calibri"/>
        <family val="2"/>
        <charset val="186"/>
        <scheme val="minor"/>
      </rPr>
      <t/>
    </r>
  </si>
  <si>
    <t>gb.</t>
  </si>
  <si>
    <t>Hidroizolājošā bituma līmjava , piem. WEBER , TEC 915"</t>
  </si>
  <si>
    <t>Ģipškartona starpsienas izbūve- divas kārtas ģipškartona plāksnes, piem."KNAUF Plano", 2x12.5mm no abām pusēm uz metāla karkasa piem."KNAUF CW" profīls 75 mm, akmens vate plaksnēs 75mm x2</t>
  </si>
  <si>
    <t>Ģipškartona starpsienas izbūve- divas kārtas ģipškartona plāksnes, piem."KNAUF Plano", 2x12.5mm novienas puses un divas kārtas mitrumizturīgas ģipškartona plāksnes no otras puses, piem."KNAUF Plano", 2x12.5mm uz metāla karkasa piem."KNAUF CW" profīls 75 mm, akmens vate plaksnēs 75mm x2</t>
  </si>
  <si>
    <t>Ģipškartona starpsienas izbūve- divas kārtas ģipškartona plāksnes, piem."KNAUF Plano", 2x12.5mm no abām pusēm uz metāla karkasa piem."KNAUF CW" profīls 75 mm, akmens vate plaksnēs 100mm</t>
  </si>
  <si>
    <t>Ģipškartona starpsienas izbūve- divas kārtas ģipškartona plāksnes, piem."KNAUF Plano", 2x12.5mm novienas puses un divas kārtas mitrumizturīgas ģipškartona plāksnes no otras puses, piem."KNAUF Plano", 2x12.5mm uz metāla karkasa piem."KNAUF CW" profīls 75 mm, akmens vate plaksnēs 100mm</t>
  </si>
  <si>
    <t>Ģipškartona starpsienas izbūve- divas kārtas mitrumizturīgas ģipškartona plāksnes, piem."KNAUF Plano", 2x12.5mm no abām pusēm uz metāla karkasa piem."KNAUF CW" profīls 75 mm, akmens vate plaksnēs 100mm</t>
  </si>
  <si>
    <t>Ģipškartona starpsienas izbūve- divas kārtas ģipškartona plāksnes, piem."KNAUF Plano", 2x12.5mm no abām pusēm uz metāla karkasa piem."KNAUF CW" profīls 75 mm, akmens vate plaksnēs 50mm</t>
  </si>
  <si>
    <t xml:space="preserve">Divas kārtas ģipškartona plāksnes , piem."KNAUF Plano", 2x12.5mm uz metāla karkassa piem."KNAUF CW"profīls 75 mm , akmens vate plaksnēs 50 mm </t>
  </si>
  <si>
    <t xml:space="preserve">Divas kārtas mitrumizturīgas ģipškartona plāksnes , piem."KNAUF Plano", 2x12.5mm uz metāla karkassa piem."KNAUF CW"profīls 75 mm , akmens vate plaksnēs 50 mm </t>
  </si>
  <si>
    <t xml:space="preserve">Divas kārtas mitrumizturīgas ģipškartona plāksnes , piem."KNAUF Plano", 2x12.5mm uz metāla karkassa piem."KNAUF CW"profīls 50 mm , akmens vate plaksnēs 50 mm </t>
  </si>
  <si>
    <t>Keramzīta bloku iekšsienu mūrēšana 100 mm biezumā, iesk.mūrjavu un stiegrojumu</t>
  </si>
  <si>
    <t>Keramzīta bloku iekšsienu mūrēšana 150 mm biezumā, iesk.mūrjavu un stiegrojumu</t>
  </si>
  <si>
    <t>Keramzīta bloku iekšsienu mūrēšana 200 mm biezumā, iesk.mūrjavu un stiegrojumu</t>
  </si>
  <si>
    <t>Keramzīta bloku iekšsienu mūrēšana 250 mm biezumā, iesk.mūrjavu un stiegrojumu</t>
  </si>
  <si>
    <t>Polietilēna plēve</t>
  </si>
  <si>
    <t>Grīdas stiegrošana, armatūra b6 100x100</t>
  </si>
  <si>
    <t>Grīdas betonēšana, betons C20/25, 50mm biezumā</t>
  </si>
  <si>
    <t>Putupolistirols grīdām 50 mm</t>
  </si>
  <si>
    <t>Blietētas šķembas 100mm biezumā</t>
  </si>
  <si>
    <t>Grīdas betonēšana, betons C20/25, 60mm biezumā</t>
  </si>
  <si>
    <t>Akmens vates siltumizolācija, piem.PAROC GRS 20  150 mm</t>
  </si>
  <si>
    <t>Jumts</t>
  </si>
  <si>
    <t>Plātnes betonēšana, betons C20/25, 60mm biezumā</t>
  </si>
  <si>
    <t>Plātnes stiegrošana, armatūra b6 100x100</t>
  </si>
  <si>
    <t>Pamati</t>
  </si>
  <si>
    <t>Hidroizolācija Waterstop</t>
  </si>
  <si>
    <t>Stiegrošana ar tērauda stiegrām Ø 6 B500B</t>
  </si>
  <si>
    <t>Stiegrošana ar tērauda stiegrām Ø 8 B500B</t>
  </si>
  <si>
    <t>Stiegrojuma karkass SK-1, 7 gab.</t>
  </si>
  <si>
    <t>Stiegrojuma karkass SK-2, 1 gab.</t>
  </si>
  <si>
    <t>Stiegrojuma karkass SK-3, 3 gab.</t>
  </si>
  <si>
    <t>Stiegrojuma karkass SK-4, 2 gab.</t>
  </si>
  <si>
    <t>Lentveida pamati (BK-02)</t>
  </si>
  <si>
    <t>PM-1 (BK-03)</t>
  </si>
  <si>
    <t>PM-2-1 (BK-04)</t>
  </si>
  <si>
    <t>PM-2-2 (BK-05)</t>
  </si>
  <si>
    <t>PM-3 (BK-06)</t>
  </si>
  <si>
    <t>PM-4-1 (BK-07)</t>
  </si>
  <si>
    <t>PM-4-2 (BK-08)</t>
  </si>
  <si>
    <t>PM-4-3 (BK-09)</t>
  </si>
  <si>
    <t>PM-4-4 (BK-10)</t>
  </si>
  <si>
    <t>PM-5-1 (BK-11)</t>
  </si>
  <si>
    <t>PM-5-2 (BK-12)</t>
  </si>
  <si>
    <t>PM-5-3 (BK-13)</t>
  </si>
  <si>
    <t>PM-6 (BK-14)</t>
  </si>
  <si>
    <t>Pagrabstāva dz/betona sienas (BK-19)</t>
  </si>
  <si>
    <t>Būvkonstrukcijas</t>
  </si>
  <si>
    <t>Stiegrojuma karkass SK-1, 2 gab.</t>
  </si>
  <si>
    <t>Bitumena hidroizolācija</t>
  </si>
  <si>
    <t>Ieliekamā detaļa PEIKKO TAS 10-200-205</t>
  </si>
  <si>
    <t xml:space="preserve"> 4.1</t>
  </si>
  <si>
    <t>Pagrabstāva dz/betona kolonnas (3 gab.) (BK-19, 21)</t>
  </si>
  <si>
    <t>Pagrabstāva dz/betona pārsegums (BK-22)</t>
  </si>
  <si>
    <t>1.stāva dz/betona sienas (BK-23)</t>
  </si>
  <si>
    <t>Kolonnu (DK-11, 7gab.) betonēšana, betons C30/37 iestrādājot ar sūkni, iesk.veidņu montāžu un demontāžu, deformācijas šuvi, ja nepieciešams</t>
  </si>
  <si>
    <t>Kolonnu (DK-10, 1gab.) betonēšana, betons C30/37 iestrādājot ar sūkni, iesk.veidņu montāžu un demontāžu, deformācijas šuvi, ja nepieciešams</t>
  </si>
  <si>
    <t>Kolonnu (DK-9, 3gab.) betonēšana, betons C30/37 iestrādājot ar sūkni, iesk.veidņu montāžu un demontāžu, deformācijas šuvi, ja nepieciešams</t>
  </si>
  <si>
    <t>Kolonnu (DK-8, 9gab.) betonēšana, betons C30/37 iestrādājot ar sūkni, iesk.veidņu montāžu un demontāžu, deformācijas šuvi, ja nepieciešams</t>
  </si>
  <si>
    <t>Kolonnu (DK-7, 1gab.) betonēšana, betons C30/37 iestrādājot ar sūkni, iesk.veidņu montāžu un demontāžu, deformācijas šuvi, ja nepieciešams</t>
  </si>
  <si>
    <t>Kolonnu (DK-6, 3gab.) betonēšana, betons C30/37 iestrādājot ar sūkni, iesk.veidņu montāžu un demontāžu, deformācijas šuvi, ja nepieciešams</t>
  </si>
  <si>
    <t>Kolonnu (DK-5, 3gab.) betonēšana, betons C30/37 iestrādājot ar sūkni, iesk.veidņu montāžu un demontāžu, deformācijas šuvi, ja nepieciešams</t>
  </si>
  <si>
    <t>Kolonnu (DK-4, 1gab.) betonēšana, betons C30/37 iestrādājot ar sūkni, iesk.veidņu montāžu un demontāžu, deformācijas šuvi, ja nepieciešams</t>
  </si>
  <si>
    <t>Kolonnu (DK-3, 8gab.) betonēšana, betons C30/37 iestrādājot ar sūkni, iesk.veidņu montāžu un demontāžu, deformācijas šuvi, ja nepieciešams</t>
  </si>
  <si>
    <t>Kolonnu (DK-2, 1gab.) betonēšana, betons C30/37 iestrādājot ar sūkni, iesk.veidņu montāžu un demontāžu, deformācijas šuvi, ja nepieciešams</t>
  </si>
  <si>
    <t>Kolonnu (DK-12, 1gab.) betonēšana, betons C30/37 iestrādājot ar sūkni, iesk.veidņu montāžu un demontāžu, deformācijas šuvi, ja nepieciešams</t>
  </si>
  <si>
    <t>1.stāva dz/betona kolonnas (BK-26, 29, 30, 31, 32, 33)</t>
  </si>
  <si>
    <t>Kolonnu (DK-13, 2gab.) betonēšana, betons C30/37 iestrādājot ar sūkni, iesk.veidņu montāžu un demontāžu, deformācijas šuvi, ja nepieciešams</t>
  </si>
  <si>
    <t>Kolonnu (DK-4-1, 1gab.) betonēšana, betons C30/37 iestrādājot ar sūkni, iesk.veidņu montāžu un demontāžu, deformācijas šuvi, ja nepieciešams</t>
  </si>
  <si>
    <t>2.stāva dz/betona sienas (BK-24)</t>
  </si>
  <si>
    <t>2.stāva dz/betona kolonnas (BK-34- BK-39)</t>
  </si>
  <si>
    <t>Kolonnu (DK-14, 5gab.) betonēšana, betons C30/37 iestrādājot ar sūkni, iesk.veidņu montāžu un demontāžu, deformācijas šuvi, ja nepieciešams</t>
  </si>
  <si>
    <t>Kolonnu (DK-15, 1gab.) betonēšana, betons C30/37 iestrādājot ar sūkni, iesk.veidņu montāžu un demontāžu, deformācijas šuvi, ja nepieciešams</t>
  </si>
  <si>
    <t>Kolonnu (DK-16, 4gab.) betonēšana, betons C30/37 iestrādājot ar sūkni, iesk.veidņu montāžu un demontāžu, deformācijas šuvi, ja nepieciešams</t>
  </si>
  <si>
    <t>Kolonnu (DK-17, 1gab.) betonēšana, betons C30/37 iestrādājot ar sūkni, iesk.veidņu montāžu un demontāžu, deformācijas šuvi, ja nepieciešams</t>
  </si>
  <si>
    <t>Kolonnu (DK-18, 1gab.) betonēšana, betons C30/37 iestrādājot ar sūkni, iesk.veidņu montāžu un demontāžu, deformācijas šuvi, ja nepieciešams</t>
  </si>
  <si>
    <t>Kolonnu (DK-19, 7gab.) betonēšana, betons C30/37 iestrādājot ar sūkni, iesk.veidņu montāžu un demontāžu, deformācijas šuvi, ja nepieciešams</t>
  </si>
  <si>
    <t>Kolonnu (DK-20, 1gab.) betonēšana, betons C30/37 iestrādājot ar sūkni, iesk.veidņu montāžu un demontāžu, deformācijas šuvi, ja nepieciešams</t>
  </si>
  <si>
    <t>Kolonnu (DK-21, 5gab.) betonēšana, betons C30/37 iestrādājot ar sūkni, iesk.veidņu montāžu un demontāžu, deformācijas šuvi, ja nepieciešams</t>
  </si>
  <si>
    <t>Kolonnu (DK-22, 2gab.) betonēšana, betons C30/37 iestrādājot ar sūkni, iesk.veidņu montāžu un demontāžu, deformācijas šuvi, ja nepieciešams</t>
  </si>
  <si>
    <t>Kolonnu (DK-23, 5gab.) betonēšana, betons C30/37 iestrādājot ar sūkni, iesk.veidņu montāžu un demontāžu, deformācijas šuvi, ja nepieciešams</t>
  </si>
  <si>
    <t>Kolonnu (DK-25, 3gab.) betonēšana, betons C30/37 iestrādājot ar sūkni, iesk.veidņu montāžu un demontāžu, deformācijas šuvi, ja nepieciešams</t>
  </si>
  <si>
    <t>Kolonnu (DK-26, 3gab.) betonēšana, betons C30/37 iestrādājot ar sūkni, iesk.veidņu montāžu un demontāžu, deformācijas šuvi, ja nepieciešams</t>
  </si>
  <si>
    <t>3.stāva dz/betona sienas (BK-25)</t>
  </si>
  <si>
    <t>3.stāva dz/betona kolonnas (BK-25)</t>
  </si>
  <si>
    <t>Kolonnu (DK-13, 3gab.) betonēšana, betons C30/37 iestrādājot ar sūkni, iesk.veidņu montāžu un demontāžu, deformācijas šuvi, ja nepieciešams</t>
  </si>
  <si>
    <t>Kolonnu (DK-16, 5gab.) betonēšana, betons C30/37 iestrādājot ar sūkni, iesk.veidņu montāžu un demontāžu, deformācijas šuvi, ja nepieciešams</t>
  </si>
  <si>
    <t>Kolonnu (DK-18, 7gab.) betonēšana, betons C30/37 iestrādājot ar sūkni, iesk.veidņu montāžu un demontāžu, deformācijas šuvi, ja nepieciešams</t>
  </si>
  <si>
    <t>Kolonnu (DK-21, 7gab.) betonēšana, betons C30/37 iestrādājot ar sūkni, iesk.veidņu montāžu un demontāžu, deformācijas šuvi, ja nepieciešams</t>
  </si>
  <si>
    <t>Kolonnu (DK-24, 5 gab.) betonēšana, betons C30/37 iestrādājot ar sūkni, iesk.veidņu montāžu un demontāžu, deformācijas šuvi, ja nepieciešams</t>
  </si>
  <si>
    <t>4.stāva dz/betona sienas (BK-26)</t>
  </si>
  <si>
    <t>4.stāva dz/betona kolonnas (BK-26)</t>
  </si>
  <si>
    <t>5.stāva sienas un kolonnas (BK-27)</t>
  </si>
  <si>
    <t>Tērauda konstrukciju tīrīšana, gruntēšana un krāsošana ar ekspluatācijas un ugunsdrošības apstākļiem atbilstošu krāsošanas programmu</t>
  </si>
  <si>
    <t>Tērauda konstrukciju montāža- profils 160x80x6</t>
  </si>
  <si>
    <t>Tērauda konstrukciju montāža- profils 120x120x4</t>
  </si>
  <si>
    <t>Tērauda konstrukciju montāža- profils 100x100x4</t>
  </si>
  <si>
    <t>Tērauda konstrukciju montāža- profils 120x80x8</t>
  </si>
  <si>
    <t>APKURE UN SILTUMAPGĀDE</t>
  </si>
  <si>
    <t>KONDICIONĒŠANA</t>
  </si>
  <si>
    <t>ŪDENSAPGĀDE Ū1</t>
  </si>
  <si>
    <t>SADZĪVES KANALIZĀCIJA K1 UN SANITĀRTEHNISKĀS IERĪCES</t>
  </si>
  <si>
    <t>KONDENSĀTA KANALIZĀCIJA</t>
  </si>
  <si>
    <t>VIRTUVES TEHNOLOĢIJU KANALIZĀCIJA K3</t>
  </si>
  <si>
    <t>KANALIZĀCIJA K2</t>
  </si>
  <si>
    <t xml:space="preserve"> 1-7</t>
  </si>
  <si>
    <t xml:space="preserve"> 1-8</t>
  </si>
  <si>
    <t xml:space="preserve"> 1-9</t>
  </si>
  <si>
    <t>SPECIALIZĒTIE DARBI- ĀRĒJIE TĪKLI, SISTĒMAS</t>
  </si>
  <si>
    <t xml:space="preserve">SADZĪVES KANALIZĀCIJA K1 </t>
  </si>
  <si>
    <t>LIETUS KANALIZĀCIJA K2</t>
  </si>
  <si>
    <t>SILTUMTRASE</t>
  </si>
  <si>
    <t>ELEKTROAPGĀDE ELT</t>
  </si>
  <si>
    <t>TERITORIJAS LABIEKĀRTOŠANA</t>
  </si>
  <si>
    <t>BŪVLAUKUMA ORGANIZĀCIJA</t>
  </si>
  <si>
    <t xml:space="preserve"> 3-1</t>
  </si>
  <si>
    <t xml:space="preserve"> 4-1</t>
  </si>
  <si>
    <t xml:space="preserve"> 2-1</t>
  </si>
  <si>
    <t xml:space="preserve"> 2-2</t>
  </si>
  <si>
    <t xml:space="preserve"> 2-3</t>
  </si>
  <si>
    <t xml:space="preserve"> 2-4</t>
  </si>
  <si>
    <t xml:space="preserve"> 2-5</t>
  </si>
  <si>
    <t xml:space="preserve"> 2-6</t>
  </si>
  <si>
    <t xml:space="preserve"> 1-10</t>
  </si>
  <si>
    <t xml:space="preserve"> 2.8</t>
  </si>
  <si>
    <t xml:space="preserve"> 2.9</t>
  </si>
  <si>
    <t xml:space="preserve"> 2.10</t>
  </si>
  <si>
    <t xml:space="preserve"> 2.11</t>
  </si>
  <si>
    <t xml:space="preserve"> 2.12</t>
  </si>
  <si>
    <t xml:space="preserve"> 2.13</t>
  </si>
  <si>
    <t xml:space="preserve"> 2.14</t>
  </si>
  <si>
    <t xml:space="preserve"> 2.15</t>
  </si>
  <si>
    <t xml:space="preserve"> 2.16</t>
  </si>
  <si>
    <t xml:space="preserve"> 2.17</t>
  </si>
  <si>
    <t xml:space="preserve"> 2.18</t>
  </si>
  <si>
    <t xml:space="preserve"> 2.19</t>
  </si>
  <si>
    <t xml:space="preserve"> 2.20</t>
  </si>
  <si>
    <t xml:space="preserve"> 2.21</t>
  </si>
  <si>
    <t xml:space="preserve"> 2.22</t>
  </si>
  <si>
    <t xml:space="preserve"> 2.23</t>
  </si>
  <si>
    <t xml:space="preserve"> 2.24</t>
  </si>
  <si>
    <t xml:space="preserve"> 2.25</t>
  </si>
  <si>
    <t xml:space="preserve"> 2.26</t>
  </si>
  <si>
    <t xml:space="preserve"> 2.27</t>
  </si>
  <si>
    <t xml:space="preserve"> 2.28</t>
  </si>
  <si>
    <t xml:space="preserve"> 2.29</t>
  </si>
  <si>
    <t xml:space="preserve"> 2.30</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</si>
  <si>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</si>
  <si>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</si>
  <si>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</si>
  <si>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</si>
  <si>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</si>
  <si>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</si>
  <si>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</si>
  <si>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</si>
  <si>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</si>
  <si>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2.40</t>
  </si>
  <si>
    <t xml:space="preserve"> 2.41</t>
  </si>
  <si>
    <t xml:space="preserve"> 2.42</t>
  </si>
  <si>
    <t xml:space="preserve"> 2.43</t>
  </si>
  <si>
    <t xml:space="preserve"> 2.44</t>
  </si>
  <si>
    <t xml:space="preserve"> 2.45</t>
  </si>
  <si>
    <t xml:space="preserve"> 2.46</t>
  </si>
  <si>
    <t xml:space="preserve"> 2.47</t>
  </si>
  <si>
    <t xml:space="preserve"> 2.48</t>
  </si>
  <si>
    <t xml:space="preserve"> 2.49</t>
  </si>
  <si>
    <t xml:space="preserve"> 2.50</t>
  </si>
  <si>
    <t xml:space="preserve"> 2.51</t>
  </si>
  <si>
    <t xml:space="preserve"> 2.52</t>
  </si>
  <si>
    <t xml:space="preserve"> 2.53</t>
  </si>
  <si>
    <t xml:space="preserve"> 2.54</t>
  </si>
  <si>
    <t xml:space="preserve"> 2.55</t>
  </si>
  <si>
    <t xml:space="preserve"> 2.56</t>
  </si>
  <si>
    <t xml:space="preserve"> 2.57</t>
  </si>
  <si>
    <t xml:space="preserve"> 2.58</t>
  </si>
  <si>
    <t xml:space="preserve"> 2.59</t>
  </si>
  <si>
    <t xml:space="preserve"> 2.60</t>
  </si>
  <si>
    <t xml:space="preserve"> 2.61</t>
  </si>
  <si>
    <t xml:space="preserve"> 2.62</t>
  </si>
  <si>
    <t xml:space="preserve"> 2.63</t>
  </si>
  <si>
    <t xml:space="preserve"> 2.64</t>
  </si>
  <si>
    <t xml:space="preserve"> 2.65</t>
  </si>
  <si>
    <t xml:space="preserve"> 2.66</t>
  </si>
  <si>
    <t xml:space="preserve"> 2.67</t>
  </si>
  <si>
    <t xml:space="preserve"> 2.68</t>
  </si>
  <si>
    <t xml:space="preserve"> 2.69</t>
  </si>
  <si>
    <t xml:space="preserve"> 2.70</t>
  </si>
  <si>
    <t xml:space="preserve"> 2.71</t>
  </si>
  <si>
    <t xml:space="preserve"> 2.72</t>
  </si>
  <si>
    <t xml:space="preserve"> 2.73</t>
  </si>
  <si>
    <t xml:space="preserve"> 2.74</t>
  </si>
  <si>
    <t xml:space="preserve"> 2.75</t>
  </si>
  <si>
    <t xml:space="preserve"> 2.76</t>
  </si>
  <si>
    <t xml:space="preserve"> 2.77</t>
  </si>
  <si>
    <t xml:space="preserve"> 2.78</t>
  </si>
  <si>
    <t xml:space="preserve"> 2.79</t>
  </si>
  <si>
    <t xml:space="preserve"> 2.80</t>
  </si>
  <si>
    <t xml:space="preserve"> 2.81</t>
  </si>
  <si>
    <t xml:space="preserve"> 2.82</t>
  </si>
  <si>
    <t xml:space="preserve"> 2.83</t>
  </si>
  <si>
    <t xml:space="preserve"> 2.84</t>
  </si>
  <si>
    <t xml:space="preserve"> 2.85</t>
  </si>
  <si>
    <t xml:space="preserve"> 2.86</t>
  </si>
  <si>
    <t xml:space="preserve"> 3.84</t>
  </si>
  <si>
    <t xml:space="preserve"> 3.85</t>
  </si>
  <si>
    <t xml:space="preserve"> 3.86</t>
  </si>
  <si>
    <t xml:space="preserve"> 3.87</t>
  </si>
  <si>
    <t xml:space="preserve"> 3.88</t>
  </si>
  <si>
    <t xml:space="preserve"> 3.89</t>
  </si>
  <si>
    <t xml:space="preserve"> 3.90</t>
  </si>
  <si>
    <t xml:space="preserve"> 3.91</t>
  </si>
  <si>
    <t xml:space="preserve"> 3.92</t>
  </si>
  <si>
    <t xml:space="preserve"> 3.93</t>
  </si>
  <si>
    <t xml:space="preserve"> 3.94</t>
  </si>
  <si>
    <t xml:space="preserve"> 3.95</t>
  </si>
  <si>
    <t xml:space="preserve"> 3.96</t>
  </si>
  <si>
    <t xml:space="preserve"> 3.97</t>
  </si>
  <si>
    <t xml:space="preserve"> 3.98</t>
  </si>
  <si>
    <t xml:space="preserve"> 3.99</t>
  </si>
  <si>
    <t xml:space="preserve"> 3.100</t>
  </si>
  <si>
    <t xml:space="preserve"> 3.101</t>
  </si>
  <si>
    <t xml:space="preserve"> 3.102</t>
  </si>
  <si>
    <t xml:space="preserve"> 3.103</t>
  </si>
  <si>
    <t xml:space="preserve"> 3.104</t>
  </si>
  <si>
    <t xml:space="preserve"> 3.105</t>
  </si>
  <si>
    <t xml:space="preserve"> 3.106</t>
  </si>
  <si>
    <t xml:space="preserve"> 3.107</t>
  </si>
  <si>
    <t xml:space="preserve"> 3.108</t>
  </si>
  <si>
    <t xml:space="preserve"> 3.109</t>
  </si>
  <si>
    <t xml:space="preserve"> 3.110</t>
  </si>
  <si>
    <t xml:space="preserve"> 3.111</t>
  </si>
  <si>
    <t xml:space="preserve"> 3.112</t>
  </si>
  <si>
    <t xml:space="preserve"> 3.113</t>
  </si>
  <si>
    <t xml:space="preserve"> 3.114</t>
  </si>
  <si>
    <t xml:space="preserve"> 3.115</t>
  </si>
  <si>
    <t xml:space="preserve"> 3.116</t>
  </si>
  <si>
    <t xml:space="preserve"> 3.117</t>
  </si>
  <si>
    <t xml:space="preserve"> 3.118</t>
  </si>
  <si>
    <t xml:space="preserve"> 3.119</t>
  </si>
  <si>
    <t xml:space="preserve"> 3.120</t>
  </si>
  <si>
    <t xml:space="preserve"> 3.121</t>
  </si>
  <si>
    <t xml:space="preserve"> 3.122</t>
  </si>
  <si>
    <t xml:space="preserve"> 3.123</t>
  </si>
  <si>
    <t xml:space="preserve"> 3.124</t>
  </si>
  <si>
    <t xml:space="preserve"> 3.125</t>
  </si>
  <si>
    <t xml:space="preserve"> 3.126</t>
  </si>
  <si>
    <t xml:space="preserve"> 3.127</t>
  </si>
  <si>
    <t xml:space="preserve"> 3.128</t>
  </si>
  <si>
    <t xml:space="preserve"> 3.129</t>
  </si>
  <si>
    <t xml:space="preserve"> 3.130</t>
  </si>
  <si>
    <t xml:space="preserve"> 3.131</t>
  </si>
  <si>
    <t xml:space="preserve"> 3.132</t>
  </si>
  <si>
    <t xml:space="preserve"> 3.133</t>
  </si>
  <si>
    <t xml:space="preserve"> 3.134</t>
  </si>
  <si>
    <t xml:space="preserve"> 3.135</t>
  </si>
  <si>
    <t xml:space="preserve"> 3.136</t>
  </si>
  <si>
    <t xml:space="preserve"> 3.137</t>
  </si>
  <si>
    <t xml:space="preserve"> 3.138</t>
  </si>
  <si>
    <t xml:space="preserve"> 3.139</t>
  </si>
  <si>
    <t xml:space="preserve"> 3.140</t>
  </si>
  <si>
    <t xml:space="preserve"> 3.141</t>
  </si>
  <si>
    <t xml:space="preserve"> 3.142</t>
  </si>
  <si>
    <t xml:space="preserve"> 3.143</t>
  </si>
  <si>
    <t xml:space="preserve"> 3.144</t>
  </si>
  <si>
    <t xml:space="preserve"> 3.145</t>
  </si>
  <si>
    <t xml:space="preserve"> 3.146</t>
  </si>
  <si>
    <t xml:space="preserve"> 3.147</t>
  </si>
  <si>
    <t xml:space="preserve"> 3.148</t>
  </si>
  <si>
    <t xml:space="preserve"> 3.149</t>
  </si>
  <si>
    <t xml:space="preserve"> 3.150</t>
  </si>
  <si>
    <t xml:space="preserve"> 3.151</t>
  </si>
  <si>
    <t xml:space="preserve"> 3.152</t>
  </si>
  <si>
    <t xml:space="preserve"> 3.153</t>
  </si>
  <si>
    <t xml:space="preserve"> 3.154</t>
  </si>
  <si>
    <t xml:space="preserve"> 3.155</t>
  </si>
  <si>
    <t xml:space="preserve"> 3.156</t>
  </si>
  <si>
    <t xml:space="preserve"> 3.157</t>
  </si>
  <si>
    <t>1.stāva pārsegums (BK-43)</t>
  </si>
  <si>
    <t xml:space="preserve"> 3.158</t>
  </si>
  <si>
    <t xml:space="preserve"> 3.159</t>
  </si>
  <si>
    <t xml:space="preserve"> 3.160</t>
  </si>
  <si>
    <t xml:space="preserve"> 3.161</t>
  </si>
  <si>
    <t xml:space="preserve"> 3.162</t>
  </si>
  <si>
    <t xml:space="preserve"> 3.163</t>
  </si>
  <si>
    <t>Tērauda konstrukciju montāža- HEB profils 120</t>
  </si>
  <si>
    <t xml:space="preserve"> 3.164</t>
  </si>
  <si>
    <t xml:space="preserve"> 3.165</t>
  </si>
  <si>
    <t>Stiegrojuma karkass SK-2, 5 gab.</t>
  </si>
  <si>
    <t>Stiegrojuma karkass SK-3, 7 gab.</t>
  </si>
  <si>
    <t>Ieliekamā detaļa PEIKKO PSB-10/175-2/260 (65/130/65)</t>
  </si>
  <si>
    <t>Ieliekamā detaļa PEIKKO PSB-10/175-3/390 (65/130/130/65)</t>
  </si>
  <si>
    <t xml:space="preserve"> 3.166</t>
  </si>
  <si>
    <t xml:space="preserve"> 3.167</t>
  </si>
  <si>
    <t xml:space="preserve"> 3.168</t>
  </si>
  <si>
    <t xml:space="preserve"> 3.169</t>
  </si>
  <si>
    <t xml:space="preserve"> 3.170</t>
  </si>
  <si>
    <t>2.stāva pārsegums (BK-46)</t>
  </si>
  <si>
    <t xml:space="preserve"> 3.171</t>
  </si>
  <si>
    <t>Ieliekamā detaļa PEIKKO PSB-16/225-3/570 (95/190/190/95)</t>
  </si>
  <si>
    <t xml:space="preserve"> 3.172</t>
  </si>
  <si>
    <t xml:space="preserve"> 3.173</t>
  </si>
  <si>
    <t xml:space="preserve"> 3.174</t>
  </si>
  <si>
    <t xml:space="preserve"> 3.175</t>
  </si>
  <si>
    <t xml:space="preserve"> 3.176</t>
  </si>
  <si>
    <t xml:space="preserve"> 3.177</t>
  </si>
  <si>
    <t>3.stāva pārsegums (BK-49)</t>
  </si>
  <si>
    <t xml:space="preserve"> 3.178</t>
  </si>
  <si>
    <t xml:space="preserve"> 3.179</t>
  </si>
  <si>
    <t xml:space="preserve"> 3.180</t>
  </si>
  <si>
    <t xml:space="preserve"> 3.181</t>
  </si>
  <si>
    <t xml:space="preserve"> 3.182</t>
  </si>
  <si>
    <t xml:space="preserve"> 3.183</t>
  </si>
  <si>
    <t xml:space="preserve"> 3.184</t>
  </si>
  <si>
    <t>4,stāva pārsegums (BK-52)</t>
  </si>
  <si>
    <t>Ieliekamā detaļa ID-1</t>
  </si>
  <si>
    <t xml:space="preserve"> 3.185</t>
  </si>
  <si>
    <t xml:space="preserve"> 3.186</t>
  </si>
  <si>
    <t xml:space="preserve"> 3.187</t>
  </si>
  <si>
    <t xml:space="preserve"> 3.188</t>
  </si>
  <si>
    <t xml:space="preserve"> 3.189</t>
  </si>
  <si>
    <t xml:space="preserve"> 3.190</t>
  </si>
  <si>
    <t>Kāpņu laidu SKL-1 montāža</t>
  </si>
  <si>
    <t xml:space="preserve"> 3.191</t>
  </si>
  <si>
    <t xml:space="preserve"> 3.192</t>
  </si>
  <si>
    <t xml:space="preserve"> 3.195</t>
  </si>
  <si>
    <t xml:space="preserve"> 3.196</t>
  </si>
  <si>
    <t xml:space="preserve"> 3.197</t>
  </si>
  <si>
    <t xml:space="preserve"> 3.198</t>
  </si>
  <si>
    <t xml:space="preserve"> 3.199</t>
  </si>
  <si>
    <t xml:space="preserve"> 3.200</t>
  </si>
  <si>
    <t xml:space="preserve"> 3.201</t>
  </si>
  <si>
    <t xml:space="preserve"> 3.202</t>
  </si>
  <si>
    <t>4</t>
  </si>
  <si>
    <t xml:space="preserve">Tāme sastādīta 2020.gada tirgus cenās, pamatojoties uz AVK daļas rasējumiem. </t>
  </si>
  <si>
    <t xml:space="preserve">Tāme sastādīta 2020.gada tirgus cenās, pamatojoties uz UK daļas rasējumiem. </t>
  </si>
  <si>
    <t xml:space="preserve">Tāme sastādīta 2020.gada tirgus cenās, pamatojoties uz AR, BK daļas rasējumiem. </t>
  </si>
  <si>
    <t xml:space="preserve">Gaisa kondicionēšanas sistēma C11C21; apkalpo 1. stāva telpas </t>
  </si>
  <si>
    <t>1</t>
  </si>
  <si>
    <t xml:space="preserve">Āra bloks </t>
  </si>
  <si>
    <t>"LG" ARUM180LTE5; Q=50.4 kW; Nel=10.91 kW; 400V/3~; 1240x1690x760; 300 kg</t>
  </si>
  <si>
    <t>2</t>
  </si>
  <si>
    <t>400V/3~</t>
  </si>
  <si>
    <t>3</t>
  </si>
  <si>
    <t>Sienas kondicionieris komplektā ar automātikas vadības bloku</t>
  </si>
  <si>
    <t>"LG" ARNU12GSJN4; Q=3.6 kW; Nel=30 W; 837x302x189; 8.5 kg;  230/1~</t>
  </si>
  <si>
    <t>5</t>
  </si>
  <si>
    <t>"LG" ARNU18GSKN4; Q=5.6 kW; Nel=30 W; 998x330x210; 12.5 kg;  230/1~</t>
  </si>
  <si>
    <t>Griestu kasete komplektā ar automātikas vadības bloku un kondensācijas novadīšanas sūkni</t>
  </si>
  <si>
    <t>"LG" ARNU18GTQD4; Q=5.6 kW; Nel=30 W; 700x256x700; 15 kg;  230/1~</t>
  </si>
  <si>
    <t>"LG" ARNU24GTPC4; Q=7.1 kW; Nel=40 W; 950x204x950; 20.8 kg;  230/1~</t>
  </si>
  <si>
    <t>Sadales trejgabals</t>
  </si>
  <si>
    <t>ARBLB07121</t>
  </si>
  <si>
    <t>Sadales kārba 4 patērētājiem</t>
  </si>
  <si>
    <t>PRHR043; Nel=40 W; 786x218x657</t>
  </si>
  <si>
    <t>Sadales kārba 6 patērētājiem</t>
  </si>
  <si>
    <t>PRHR063; Nel=76 W; 1113x218x657</t>
  </si>
  <si>
    <t>Sadales elektronistalācija</t>
  </si>
  <si>
    <t>230V/1</t>
  </si>
  <si>
    <t>Vadības kabelis starp dzesēšanas blokiem</t>
  </si>
  <si>
    <t>ekranēts vads 2x1</t>
  </si>
  <si>
    <t>Vara cauruļvadi ar putupoliētilēna aukstumizolāciju 9mm un PVC apvaklu "FrostEn* Bi-Split"</t>
  </si>
  <si>
    <t>Ø6.35</t>
  </si>
  <si>
    <t>Ø9.52</t>
  </si>
  <si>
    <t>Ø12.7</t>
  </si>
  <si>
    <t>Ø15.88</t>
  </si>
  <si>
    <t>Ø19.05</t>
  </si>
  <si>
    <t>Ø22.2</t>
  </si>
  <si>
    <t>Ø28.58</t>
  </si>
  <si>
    <t>Freons R-410A sistēmas uzpildīšanai</t>
  </si>
  <si>
    <t>Gofra</t>
  </si>
  <si>
    <t>Kondensāta novadīšanas sūknis sienas dzesētājiem</t>
  </si>
  <si>
    <t>Cauruļvadu veidgabali un fasondaļas</t>
  </si>
  <si>
    <t>Tehnisko atvērumu veidošana un aizdare</t>
  </si>
  <si>
    <t>Gaisa kondicionēšanas sistēma C12C22; apkalpo 2. stāva telpas</t>
  </si>
  <si>
    <t>"LG" ARUM220LTE5; Q=61.6 kW; Nel=15.7 kW; 400V/3~; 1240x1690x760; 300 kg</t>
  </si>
  <si>
    <t>"LG" ARNU05GSJN4; Q=1.6kW; Nel=30 W; 837x302x189; 8.5 kg;  230/1~</t>
  </si>
  <si>
    <t>"LG" ARNU07GSJN4; Q=2.2 kW; Nel=30 W; 837x302x189; 8.5 kg;  230/1~</t>
  </si>
  <si>
    <t>"LG" ARNU09GSJN4; Q=2.8 kW; Nel=30 W; 837x302x189; 8.5 kg;  230/1~</t>
  </si>
  <si>
    <t>"LG" ARNU18GSKN4; Q=3.6 kW; Nel=53 W; 998x330x210; 12.5 kg;  230/1~</t>
  </si>
  <si>
    <t>ARBLB03321</t>
  </si>
  <si>
    <t>Sadales kārba 8 patērētājiem</t>
  </si>
  <si>
    <t>PRHR083; Nel=76 W; 1113x218x657</t>
  </si>
  <si>
    <t>Kondensāta novadīšanas sūknis sienas dzesētajiem</t>
  </si>
  <si>
    <t>Gaisa kondicionēšanas sistēma C13C23; apkalpo 3. stāva telpas</t>
  </si>
  <si>
    <t>"LG" ARUM160LTE5; Q=44.8 kW; Nel=10.89 kW; 400V/3~; 1240x1690x760; 237 kg</t>
  </si>
  <si>
    <t>"LG" ARNU18GTQC4; Q=5.6 kW; Nel=30 W; 700x256x700; 15 kg;  230/1~</t>
  </si>
  <si>
    <t>Gaisa kondicionēšanas sistēma C14C24; apkalpo 4. stāva telpas</t>
  </si>
  <si>
    <t>"LG" ARUM200LTE5; Q=56 kW; Nel=12.77 kW; 400V/3~; 1240x1690x760; 300 kg</t>
  </si>
  <si>
    <t>Gaisa kondicionēšanas sistēma C15C25; C16C26; C17C27; C18C28 apkalpo 1., 2., 3. un 4. stāva servera telpas</t>
  </si>
  <si>
    <t>"LG" PC18SQ.UL2; 950x834x330; 58 kg</t>
  </si>
  <si>
    <t>230/1~</t>
  </si>
  <si>
    <t>"LG" PC12SQ.NSK; Q=5 kW; Nel=1.56 W; 998x345x210; 11.9 kg;  230/1~</t>
  </si>
  <si>
    <t>Freons R-32 sistēmas uzpildīšanai</t>
  </si>
  <si>
    <t>Kondensāta novadīšanas sūknis</t>
  </si>
  <si>
    <t xml:space="preserve"> 1.8</t>
  </si>
  <si>
    <t xml:space="preserve"> 1.9</t>
  </si>
  <si>
    <t xml:space="preserve"> 1.10</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</si>
  <si>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</si>
  <si>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</si>
  <si>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</si>
  <si>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</si>
  <si>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</si>
  <si>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</si>
  <si>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</si>
  <si>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</si>
  <si>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</si>
  <si>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1.20</t>
  </si>
  <si>
    <t xml:space="preserve"> 1.21</t>
  </si>
  <si>
    <t xml:space="preserve"> 1.22</t>
  </si>
  <si>
    <t xml:space="preserve"> 1.23</t>
  </si>
  <si>
    <t>Montāžas un palīgmateriāli, stiprinājumi, ugunsdrošības mastika, lentas, marķēšanas, elektrokomutācijas u.c.nepieciešamie materiāli</t>
  </si>
  <si>
    <t xml:space="preserve"> 1.24</t>
  </si>
  <si>
    <t xml:space="preserve"> 1.25</t>
  </si>
  <si>
    <t xml:space="preserve"> 1.26</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</si>
  <si>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</si>
  <si>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</si>
  <si>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</si>
  <si>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</si>
  <si>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</si>
  <si>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</si>
  <si>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</si>
  <si>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</si>
  <si>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</si>
  <si>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</si>
  <si>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</si>
  <si>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</si>
  <si>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</si>
  <si>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</si>
  <si>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</si>
  <si>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</si>
  <si>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</si>
  <si>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</si>
  <si>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</si>
  <si>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</si>
  <si>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</si>
  <si>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</si>
  <si>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</si>
  <si>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</si>
  <si>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</si>
  <si>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</si>
  <si>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</si>
  <si>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</si>
  <si>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</si>
  <si>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</si>
  <si>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 xml:space="preserve"> 4.2</t>
  </si>
  <si>
    <t xml:space="preserve"> 4.3</t>
  </si>
  <si>
    <t xml:space="preserve"> 4.4</t>
  </si>
  <si>
    <t xml:space="preserve"> 4.5</t>
  </si>
  <si>
    <t xml:space="preserve"> 4.6</t>
  </si>
  <si>
    <t xml:space="preserve"> 4.7</t>
  </si>
  <si>
    <t xml:space="preserve"> 4.8</t>
  </si>
  <si>
    <t xml:space="preserve"> 4.9</t>
  </si>
  <si>
    <t xml:space="preserve"> 4.10</t>
  </si>
  <si>
    <t xml:space="preserve"> 4.11</t>
  </si>
  <si>
    <t xml:space="preserve"> 4.12</t>
  </si>
  <si>
    <t xml:space="preserve"> 4.13</t>
  </si>
  <si>
    <t xml:space="preserve"> 4.14</t>
  </si>
  <si>
    <t xml:space="preserve"> 4.15</t>
  </si>
  <si>
    <t xml:space="preserve"> 4.16</t>
  </si>
  <si>
    <t xml:space="preserve"> 4.17</t>
  </si>
  <si>
    <t xml:space="preserve"> 4.18</t>
  </si>
  <si>
    <t xml:space="preserve"> 4.19</t>
  </si>
  <si>
    <t xml:space="preserve"> 4.20</t>
  </si>
  <si>
    <t xml:space="preserve"> 4.21</t>
  </si>
  <si>
    <t xml:space="preserve"> 4.22</t>
  </si>
  <si>
    <t xml:space="preserve"> 4.23</t>
  </si>
  <si>
    <t xml:space="preserve"> 4.24</t>
  </si>
  <si>
    <t xml:space="preserve"> 4.25</t>
  </si>
  <si>
    <t xml:space="preserve"> 4.26</t>
  </si>
  <si>
    <t xml:space="preserve"> 4.27</t>
  </si>
  <si>
    <t xml:space="preserve"> 4.28</t>
  </si>
  <si>
    <t xml:space="preserve"> 4.29</t>
  </si>
  <si>
    <t xml:space="preserve"> 4.30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</si>
  <si>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</si>
  <si>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</si>
  <si>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</si>
  <si>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</si>
  <si>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</si>
  <si>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</si>
  <si>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</si>
  <si>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</si>
  <si>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</si>
  <si>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5.10</t>
  </si>
  <si>
    <t xml:space="preserve"> 5.11</t>
  </si>
  <si>
    <t xml:space="preserve"> 5.12</t>
  </si>
  <si>
    <t xml:space="preserve"> 5.13</t>
  </si>
  <si>
    <t xml:space="preserve"> 5.14</t>
  </si>
  <si>
    <t>Aukstuma iekārtas elektroinstalācija (iekļauts poz.1.1)</t>
  </si>
  <si>
    <t>Aukstuma iekārtas rāmis novietošanai uz jumta (iekļauts poz.1.1)</t>
  </si>
  <si>
    <t>Vadības kabelis starp dzesēšanas  blokiem</t>
  </si>
  <si>
    <t>Aukstuma iekārtas elektroinstalācija (iekļauts poz.2.1)</t>
  </si>
  <si>
    <t>Aukstuma iekārtas rāmis novietošanai uz jumta (iekļauts poz.2.1)</t>
  </si>
  <si>
    <t xml:space="preserve">Aukstuma iekārtas elektroinstalācija (iekļauts poz.3.1) </t>
  </si>
  <si>
    <t xml:space="preserve">Aukstuma iekārtas rāmis novietošanai uz jumta (iekļauts poz.3.1) </t>
  </si>
  <si>
    <t>Aukstuma iekārtas elektroinstalācija (iekļauts poz.4.1)</t>
  </si>
  <si>
    <t>Aukstuma iekārtas rāmis novietošanai uz jumta (iekļauts poz.4.1)</t>
  </si>
  <si>
    <t>Aukstuma iekārtas elektroinstalācija (iekļauts poz.5.1)</t>
  </si>
  <si>
    <t>Aukstuma iekārtas rāmis novietošanai uz jumta (iekļauts poz.5.1)</t>
  </si>
  <si>
    <t>Marka</t>
  </si>
  <si>
    <t>Izmērs</t>
  </si>
  <si>
    <t>Ēkas ūdens ievadmezgls</t>
  </si>
  <si>
    <t>Daudzstrūklu, sausā tipa ūdens mērītājs aukstam ūdenim, komplektā ar saskrūvēm.</t>
  </si>
  <si>
    <t>ZENNER        MTKD vai alternatīvs</t>
  </si>
  <si>
    <t>DN25 Qn=3,5m3/h, Q3=6,3m3/h</t>
  </si>
  <si>
    <t>Elektrometināmā polietilēna cauruļvada uzmava 90o ar pāreju uz ārējo vītni 2"</t>
  </si>
  <si>
    <t>Evopipes vai altern</t>
  </si>
  <si>
    <t>ID=32mm/ 1" ār., PN10</t>
  </si>
  <si>
    <t>Lodveida krāns ar iekšējām vītnēm 1/2"</t>
  </si>
  <si>
    <t>GF vai altern.</t>
  </si>
  <si>
    <t>DN15</t>
  </si>
  <si>
    <t>Lodveida krāns ar iekšējām vītnēm 3/4"</t>
  </si>
  <si>
    <t>DN20</t>
  </si>
  <si>
    <t>Lodveida krāns ar iekšējām vītnēm 2"</t>
  </si>
  <si>
    <t>DN50</t>
  </si>
  <si>
    <t>Cinkots ķeta nipelis ar ārējām vītnēm 1/2"</t>
  </si>
  <si>
    <t>PN10</t>
  </si>
  <si>
    <t>Cinkots ķeta nipelis ar ārējām vītnēm 2"</t>
  </si>
  <si>
    <t>Cinkotā tērauda caurule ūdensapgādei ar gala vītnēm</t>
  </si>
  <si>
    <t>60,3x2,9, L=130</t>
  </si>
  <si>
    <t>60,3x2,9, L=180</t>
  </si>
  <si>
    <t>60,3x2,9, L=210</t>
  </si>
  <si>
    <t>60,3x2,9, L=220</t>
  </si>
  <si>
    <t>60,3x2,9, L=360</t>
  </si>
  <si>
    <t>Cinkots ķeta līkums 90o ar iekšējām vītnēm 1/2"</t>
  </si>
  <si>
    <t>Cinkots ķeta līkums 90o ar iekšējām vītnēm 2"</t>
  </si>
  <si>
    <t>Cinkota ķeta pāreja ar ārējām vītnēm 2" un 3/4"</t>
  </si>
  <si>
    <t>DN50-DN20</t>
  </si>
  <si>
    <t>Cinkota ķeta pāreja ar ārējām vītnēm 2" un 1"</t>
  </si>
  <si>
    <t>DN50-DN25</t>
  </si>
  <si>
    <t>Cinkota ķeta pāreja ar ārējāo vītni 2" un iekšējo vītni 1 1/2"</t>
  </si>
  <si>
    <t>DN50-DN40</t>
  </si>
  <si>
    <t>Cinkota ķeta uzmava ar iekšējām vītnēm 1"</t>
  </si>
  <si>
    <t>DN25</t>
  </si>
  <si>
    <t>Cinkota ķeta trejgabals ar iekšējām vītnēm 2"-1/2"- 2"</t>
  </si>
  <si>
    <t>DN50-DN15-DN50</t>
  </si>
  <si>
    <t>Cinkota ķeta trejgabals ar iekšējām vītnēm 2"- 1 1/4"- 2"</t>
  </si>
  <si>
    <t>DN50-DN32-DN50</t>
  </si>
  <si>
    <t>Cinkota ķeta trejgabals ar iekšējām vītnēm 2"- 1 1/2"- 2"</t>
  </si>
  <si>
    <t>DN50-DN40-DN50</t>
  </si>
  <si>
    <t>Cinkota ķeta trejgabals ar iekšējām vītnēm 2"</t>
  </si>
  <si>
    <t>Cinkota ķeta saskrūve ar iekšējām vītnēm 2", konusveida</t>
  </si>
  <si>
    <t>Misiņa korķis ar ārējo vītni 3/4"</t>
  </si>
  <si>
    <t>Manometrs 0-10 Bar ar ārējo pievienojuma vītni 1/2"</t>
  </si>
  <si>
    <t>Wats vai altern</t>
  </si>
  <si>
    <t>Mehāniskā filtra korpus ar filtra elementu, reversi skalojams</t>
  </si>
  <si>
    <t>Honeywell F74S vai altern</t>
  </si>
  <si>
    <t>DN40</t>
  </si>
  <si>
    <t>Porainās gumijas pretkondensāta izolācijas čaulas</t>
  </si>
  <si>
    <t>K-Flex vai altern.</t>
  </si>
  <si>
    <t>13x64</t>
  </si>
  <si>
    <t>Ēkas aukstā ūdensapgādes sistēma (Ū1), izņemot virtuvi</t>
  </si>
  <si>
    <t>Daudzslāņu kompozītmateriālu cauruļvads Pe_Al_Pe</t>
  </si>
  <si>
    <t>Uponor MLC vai altern.</t>
  </si>
  <si>
    <t>Ø16x2.0</t>
  </si>
  <si>
    <t>Daudzslāņu kompozītmateriālu cauruļvads Pe_Al_Pe, stieņos</t>
  </si>
  <si>
    <t>Ø20x2.25</t>
  </si>
  <si>
    <t>Ø25x2.5</t>
  </si>
  <si>
    <t>Ø32x3.0</t>
  </si>
  <si>
    <t>Ø40x4.0</t>
  </si>
  <si>
    <t>Ø50x4.5</t>
  </si>
  <si>
    <t>Daudzslāņu cauruļu presējamie veidgabali</t>
  </si>
  <si>
    <t>Uponor vai altern.</t>
  </si>
  <si>
    <t>Ø16-20</t>
  </si>
  <si>
    <t>Ø25-32</t>
  </si>
  <si>
    <t>Ø40-50</t>
  </si>
  <si>
    <t>9x18</t>
  </si>
  <si>
    <t>9x22</t>
  </si>
  <si>
    <t>9x28</t>
  </si>
  <si>
    <t>9x35</t>
  </si>
  <si>
    <t>9x42</t>
  </si>
  <si>
    <t>9x54</t>
  </si>
  <si>
    <t>Misiņa skrūvējamie veidgabali ar vītnēm</t>
  </si>
  <si>
    <t>DN40-DN15</t>
  </si>
  <si>
    <t>Laistīšanas krāns ar tehniskās šļutenes piesleguma vietu</t>
  </si>
  <si>
    <t>Lodveida krāns ar iekšējo un ārējo vītni 1/2"</t>
  </si>
  <si>
    <t>Lodveida krāns ar saskrūvi, iekšējā un ārējā vītni 1/2"</t>
  </si>
  <si>
    <t>Lodveida krāns ar saskrūvi, iekšējā un ārējā vītni 3/4"</t>
  </si>
  <si>
    <t>Lodveida krāns ar saskrūvi, iekšējā un ārējā vītni 1"</t>
  </si>
  <si>
    <t>Lodveida krāns ar saskrūvi, iekšējā un ārējā vītni 1 1/4"</t>
  </si>
  <si>
    <t>DN32</t>
  </si>
  <si>
    <t>Lodveida krāns ar saskrūvi, iekšējā un ārējā vītni 1 1/2"</t>
  </si>
  <si>
    <t>Misiņa korķis ar ārējo vītni 1/2"</t>
  </si>
  <si>
    <t>GF vai altern</t>
  </si>
  <si>
    <t>Caurumu urbšana dzelzsbetona pārsegumā</t>
  </si>
  <si>
    <t>Ø40</t>
  </si>
  <si>
    <t>Caurumu urbšana mūrētās sienās</t>
  </si>
  <si>
    <t>Ø50</t>
  </si>
  <si>
    <t>Ugunsdrošā mastika daudzslāņu cauruļvadiem, dzelzsbetona pārseguma šķērsojuma vietā</t>
  </si>
  <si>
    <t>Hilti vai alter.</t>
  </si>
  <si>
    <t>šķērs.</t>
  </si>
  <si>
    <t>Ūdensapgādes sistēmas hidrauliskā pārbaude</t>
  </si>
  <si>
    <t>Pieslēguma mezgla izveide pie karstā ūdens boilera</t>
  </si>
  <si>
    <t>Ēkas karstā ūdensapgādes sistēma (T3), izņemot virtuvi</t>
  </si>
  <si>
    <t>Karstā ūdens boilers 50ltr ar splārās sistēmas siltummaini un elektro piesildi</t>
  </si>
  <si>
    <t>500ltr</t>
  </si>
  <si>
    <t>Porainās gumijas siltumizolācijas čaulas</t>
  </si>
  <si>
    <t>13x22</t>
  </si>
  <si>
    <t>19x28</t>
  </si>
  <si>
    <t>19x35</t>
  </si>
  <si>
    <t>19x42</t>
  </si>
  <si>
    <t>Minerālvates siltumizolācijas čaulas ar alumīnija folija pārklājumu</t>
  </si>
  <si>
    <t>PAROC Hvac Section AluCoat T vai altern</t>
  </si>
  <si>
    <t>30x35</t>
  </si>
  <si>
    <t>30x42</t>
  </si>
  <si>
    <t>DN32-DN15</t>
  </si>
  <si>
    <t>Ēkas karstā ūdensapgādes cirkulācijas sistēma (T4)</t>
  </si>
  <si>
    <t>Karstā ūdens cirkulācijas sūknis ar saskrūvēm un pretvārstu</t>
  </si>
  <si>
    <t>G=400ltr/h, H=20KPa</t>
  </si>
  <si>
    <t>30x28</t>
  </si>
  <si>
    <t>DN25-DN15</t>
  </si>
  <si>
    <t>Balansēšanas vārsts ar mērnipeļiem</t>
  </si>
  <si>
    <t>HERZ Stromax-M vai altern</t>
  </si>
  <si>
    <t>DN15,  Kvs-0,46</t>
  </si>
  <si>
    <t>DN15,  Kvs-2,0</t>
  </si>
  <si>
    <t>DN20,  Kvs-3,6</t>
  </si>
  <si>
    <t>Hidraulisko plūsmu ieregulēšana</t>
  </si>
  <si>
    <t>sist</t>
  </si>
  <si>
    <t>Virtuves ūdensapgādes sistēma (Ū1_T3)</t>
  </si>
  <si>
    <t xml:space="preserve">Daudzstrūklu, sausā tipa ūdens mērītājs aukstam ūdenim, komplektā ar saskrūvēm. </t>
  </si>
  <si>
    <t>ZENNER        ETKD  vai alternatīvs</t>
  </si>
  <si>
    <t>DN20 Qn=1,5m3/h</t>
  </si>
  <si>
    <t xml:space="preserve">Daudzstrūklu, sausā tipa ūdens mērītājs karstam ūdenim, komplektā ar saskrūvēm. </t>
  </si>
  <si>
    <t>ZENNER        ETWD  vai alternatīvs</t>
  </si>
  <si>
    <t>Porainās gumijas pretkondensāta/ siltumizolācijas čaulas</t>
  </si>
  <si>
    <t>Lodveida krāns ar iekšējo un ārējo vītni 3/4"</t>
  </si>
  <si>
    <t>Tehniskais ūdens (Ū3) ventilācijas sistēmai PN1, PN2</t>
  </si>
  <si>
    <t>Ūdens ķimiskie filtri atdzelžošanai un mīkstināšanai, komplektā ar dozēšanas procesoru un apsaisti</t>
  </si>
  <si>
    <t>G=0,05l/sek (3ltr./min)</t>
  </si>
  <si>
    <t>Ūdens ķimiskās analīzes</t>
  </si>
  <si>
    <t>DN20-DN15</t>
  </si>
  <si>
    <t>Pieslēguma mezgla izveide pie ventilācijas iekārtas</t>
  </si>
  <si>
    <t xml:space="preserve"> 1.27</t>
  </si>
  <si>
    <t xml:space="preserve"> 1.28</t>
  </si>
  <si>
    <t xml:space="preserve"> 5.15</t>
  </si>
  <si>
    <t xml:space="preserve"> 5.16</t>
  </si>
  <si>
    <t xml:space="preserve"> 5.17</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</si>
  <si>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</si>
  <si>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</si>
  <si>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</si>
  <si>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</si>
  <si>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</si>
  <si>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</si>
  <si>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</si>
  <si>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</si>
  <si>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</si>
  <si>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6.10</t>
  </si>
  <si>
    <t xml:space="preserve"> 6.11</t>
  </si>
  <si>
    <t xml:space="preserve"> 6.12</t>
  </si>
  <si>
    <t xml:space="preserve"> 6.13</t>
  </si>
  <si>
    <t xml:space="preserve"> 6.14</t>
  </si>
  <si>
    <t xml:space="preserve"> 6.15</t>
  </si>
  <si>
    <t xml:space="preserve"> 6.16</t>
  </si>
  <si>
    <t xml:space="preserve"> 6.17</t>
  </si>
  <si>
    <t>Sanitārtehniskās iekārtas ēkā</t>
  </si>
  <si>
    <t xml:space="preserve">Nerūsējošās tērauda saimniecības izlietne ar sifonu, vienrokas augsto jaucējkrānu, diviem leņķveida krāniem- 1/2"-1/2" un dekoratīvām rozetēm </t>
  </si>
  <si>
    <t>Franke OSMA, Oras, VIEGA vai altern</t>
  </si>
  <si>
    <t>saskaņā ar AR proj. daļu</t>
  </si>
  <si>
    <t xml:space="preserve">Nerūsējošā tērauda virtuves izlietne ar sifonu, vienrokas jaucējkrānu, diviem leņķveida krāniem- 1/2"-1/2" un dekoratīvām rozetēm </t>
  </si>
  <si>
    <t>Franke, VIEGA, Oras vai altern</t>
  </si>
  <si>
    <t xml:space="preserve">Mazgātne ar sifonu, vienrokas jaucējkrānu, leņķveida krāniem- 1/2"-1/2" un dekoratīvām rozetēm </t>
  </si>
  <si>
    <t>Kolo, Viega, Oras vai altern</t>
  </si>
  <si>
    <t xml:space="preserve">Dubultā mazgātne ar sifoniem, vienrokas jaucējkrāniem, leņķveida krāniem, 1/2"-1/2", dekoratīvām rozetēm </t>
  </si>
  <si>
    <t xml:space="preserve">Konsoles tipa klozetpods </t>
  </si>
  <si>
    <t>Kolo vai altern</t>
  </si>
  <si>
    <t>Konsoles tipa klozetpoda vāks, cietais</t>
  </si>
  <si>
    <t>Rāmis ar skalojamo tvertni  un ūdens skalošanas mehanismu konsoles tipa klozetpodam, komplektā ar 900 kanalizācijas pievienojuma līkumu un dekoratīvo "pogu" ūdens palaišanai</t>
  </si>
  <si>
    <t xml:space="preserve">Mazgātne cilvēkiem ar kustību traucējumiem, aprīkota ar sifonu, vienrokas jaucējkrānu, leņķveida krāniem- 1/2"-1/2" un dekoratīvām rozetēm </t>
  </si>
  <si>
    <t>Atbalsta margas mazgātnei, cilvēkiem ar kustību traucējumiem</t>
  </si>
  <si>
    <t xml:space="preserve">Klozetpods cilvēkiem ar kustību traucējumiem, aprīkots ar horizontālo izlaidi un skalojamo tvertni, leņķveida krānu 1/2" ar dekoratīvo rozeti, kanalizācijas pieslēguma  veidgabalu ar dekoratīvo rozeti </t>
  </si>
  <si>
    <t>saskaņā ar AR daļu</t>
  </si>
  <si>
    <t>Atbalsta margas klozetpodam, cilvēkiem ar kustību traucējumiem</t>
  </si>
  <si>
    <t>Klozetpoda vāks</t>
  </si>
  <si>
    <t xml:space="preserve">Trauksmes poga cilvēkiem ar kustību traucējumiem un tā elektro apsaiste </t>
  </si>
  <si>
    <t>Grīdas traps ar restīti, vertikālais, primus tipa -  izšūstot noslēdzas</t>
  </si>
  <si>
    <t>HL 310NPr vai altern</t>
  </si>
  <si>
    <t>123x123mm, DN50/70/110</t>
  </si>
  <si>
    <t>Taisnstūra dušas vanna ar termosu un statīvu, komplektā ar sifonu</t>
  </si>
  <si>
    <t>800x1050mm, saskaņā ar AR daļu</t>
  </si>
  <si>
    <t xml:space="preserve">Dušas stikla siena nišā </t>
  </si>
  <si>
    <t>Ravak vai altern</t>
  </si>
  <si>
    <t>L=1050mm, saskaņā ar AR proj. daļu</t>
  </si>
  <si>
    <t>Dušas vienrokas jaucējkrāns ar dušas klausuli, pievadu un klausules statīvu</t>
  </si>
  <si>
    <t>Oras vai altern</t>
  </si>
  <si>
    <t>Pludiņsūknis</t>
  </si>
  <si>
    <t>DAB NOVA 300 vai altern.</t>
  </si>
  <si>
    <t>Ø164mm, L=296, H=262/354mm, G=0,8l/s, P=5,8m</t>
  </si>
  <si>
    <t>Metināts platformu režģis SP, cinkots</t>
  </si>
  <si>
    <t>500x500x 30(h)mm, acs 34x38mm</t>
  </si>
  <si>
    <t>Smaku droša nerūsējošā tērauda tīrīšanas lūka ar rāmi, izbūvei grīdā</t>
  </si>
  <si>
    <t>ACO vai altern</t>
  </si>
  <si>
    <t>150x150mm, DN100</t>
  </si>
  <si>
    <t>200x200mm, DN150</t>
  </si>
  <si>
    <t>Cauruļvadi gruntī</t>
  </si>
  <si>
    <t>PVC gludsienu kanalizācijas caurule ar uzmavu, SN8</t>
  </si>
  <si>
    <t>Wavin vai altern.</t>
  </si>
  <si>
    <t>DN100/500</t>
  </si>
  <si>
    <t>DN100/1000</t>
  </si>
  <si>
    <t>DN100/2000</t>
  </si>
  <si>
    <t>DN150/500</t>
  </si>
  <si>
    <t>DN150/1000</t>
  </si>
  <si>
    <t>DN150/2000</t>
  </si>
  <si>
    <t>PVC līkums ar uzmavu</t>
  </si>
  <si>
    <t>DN100-45o</t>
  </si>
  <si>
    <t>DN150-45o</t>
  </si>
  <si>
    <t>PVC trejgabals ar uzmavu</t>
  </si>
  <si>
    <t>DN100/100-45o</t>
  </si>
  <si>
    <t>DN100/100-88o</t>
  </si>
  <si>
    <t>DN150/100-45o</t>
  </si>
  <si>
    <t>DN150/150-45o</t>
  </si>
  <si>
    <t>DN150/150-88o</t>
  </si>
  <si>
    <t>PVC pāreja ar uzmavu</t>
  </si>
  <si>
    <t>DN100/50</t>
  </si>
  <si>
    <t>DN150/100</t>
  </si>
  <si>
    <t>PVC dubultuzmava</t>
  </si>
  <si>
    <t>DN150</t>
  </si>
  <si>
    <t>Cauruļvada blīvējums sienas šķērsojumā caurulei DN100</t>
  </si>
  <si>
    <t>ACO APLEX MONO</t>
  </si>
  <si>
    <t>Ø108-112/ 200mm</t>
  </si>
  <si>
    <t>Caurumu urbšana dzelzsbetona sienās</t>
  </si>
  <si>
    <t>Ø200</t>
  </si>
  <si>
    <t>PVC gludsienu kanalizācijas caurule ar uzmavu</t>
  </si>
  <si>
    <t>DN70/500</t>
  </si>
  <si>
    <t>DN70/1000</t>
  </si>
  <si>
    <t>DN70/2000</t>
  </si>
  <si>
    <t>DN100/250</t>
  </si>
  <si>
    <t>DN70-45o</t>
  </si>
  <si>
    <t>DN100-88o</t>
  </si>
  <si>
    <t>DN70/50-45o</t>
  </si>
  <si>
    <t>DN100/50-45o</t>
  </si>
  <si>
    <t>DN100/70-45o</t>
  </si>
  <si>
    <t>PVC krustgabals ar uzmavu</t>
  </si>
  <si>
    <t>DN100/100/100-45o</t>
  </si>
  <si>
    <t>DN100/70</t>
  </si>
  <si>
    <t xml:space="preserve">PVC revīzija ar apaļu skrūvējamu vāku un uzmavu </t>
  </si>
  <si>
    <t>DN70</t>
  </si>
  <si>
    <t>DN100</t>
  </si>
  <si>
    <t>PVC vakuumvārsts</t>
  </si>
  <si>
    <t>PVC cauruļvada noslēggals ar jumtiņu un ventilācijas atverēm</t>
  </si>
  <si>
    <t>Ugunsdrošības lenta (2h)</t>
  </si>
  <si>
    <t xml:space="preserve">"FN Serviss" PFC Corofil vai altern </t>
  </si>
  <si>
    <t>110mm</t>
  </si>
  <si>
    <t xml:space="preserve">Gruntēta metāla revīzijas lūka ar rāmi </t>
  </si>
  <si>
    <t>Europlast RL1515 vai altern.</t>
  </si>
  <si>
    <t>150x150</t>
  </si>
  <si>
    <t>Kanalizācijas cauruļu stiprinājumi ar gumijas ieliktņiem</t>
  </si>
  <si>
    <t>Ø110</t>
  </si>
  <si>
    <t>Jumta pārseguma šķersojuma vietas hermetizācija</t>
  </si>
  <si>
    <t>Cauruļvadi ēkā, stāvvadi K1-1-K1-4</t>
  </si>
  <si>
    <t>Cauruļvadi un fasondaļas ēkā, pieslēgumi pie stāvvadiem</t>
  </si>
  <si>
    <t>DN50/250</t>
  </si>
  <si>
    <t>DN50/500</t>
  </si>
  <si>
    <t>DN50/1000</t>
  </si>
  <si>
    <t>DN50/2000</t>
  </si>
  <si>
    <t>DN50-45o</t>
  </si>
  <si>
    <t>Līkums</t>
  </si>
  <si>
    <t>PVC</t>
  </si>
  <si>
    <t>DN50-88o</t>
  </si>
  <si>
    <t>DN100-15o</t>
  </si>
  <si>
    <t>DN100-30o</t>
  </si>
  <si>
    <t>DN50/50-45o</t>
  </si>
  <si>
    <t>DN70/70-45o</t>
  </si>
  <si>
    <t>DN100/50-88o</t>
  </si>
  <si>
    <t>DN70/50</t>
  </si>
  <si>
    <t>Konfix gumijas pievienojums</t>
  </si>
  <si>
    <t>DN50/40</t>
  </si>
  <si>
    <t>55mm</t>
  </si>
  <si>
    <t>82mm</t>
  </si>
  <si>
    <t>Polipropilēna cauruļvads</t>
  </si>
  <si>
    <t>Aquaterm Green pipe SDR11, PN10 vai altern.</t>
  </si>
  <si>
    <t>Ø40x3,7</t>
  </si>
  <si>
    <t>PP-R kausējamie veidgabali</t>
  </si>
  <si>
    <t>Aquaterm Green pipe vai altern.</t>
  </si>
  <si>
    <t>Saskrūve ar iekšējām vītnēm 1 1/4"</t>
  </si>
  <si>
    <t>Pievienojuma štuceris PVC caurulei, komplektā ar hamutu</t>
  </si>
  <si>
    <t>Aizbīdnis</t>
  </si>
  <si>
    <t>Vienvirziena vārst, eiro tipa</t>
  </si>
  <si>
    <t>PVC tehniskā (lokanā) caurule</t>
  </si>
  <si>
    <t>Aliflex vai altern.</t>
  </si>
  <si>
    <t>LIFTS</t>
  </si>
  <si>
    <t>Sistēma PN-1, apkalpo 1. un 2. stāva biroja telpas</t>
  </si>
  <si>
    <t>Ventilācijas iekārta  "Flaktgroup" eQ-023</t>
  </si>
  <si>
    <t>L=5050/4190 m3/h; H=300 Pa; rotora rekuperators, efektivitāte - 74.1%; Filtrēšana: pieplūde - G4/F7;  nosūce - M5; ūdens kalorifers Qs=32.5 kW; Elektriskā slodze Nel=3.3 kW; 400V/3~; 4400x1552x1400; 1292 kg</t>
  </si>
  <si>
    <t xml:space="preserve"> 400V/3~</t>
  </si>
  <si>
    <t>Trokšņa slāpētājs</t>
  </si>
  <si>
    <t>"Lindab" SLRS 1200x500x2000</t>
  </si>
  <si>
    <t>Gaisa vads no cinkotā skārda</t>
  </si>
  <si>
    <t>Ø125</t>
  </si>
  <si>
    <t>Ø630</t>
  </si>
  <si>
    <t>200x100</t>
  </si>
  <si>
    <t>200x200</t>
  </si>
  <si>
    <t>250x100</t>
  </si>
  <si>
    <t>300x100</t>
  </si>
  <si>
    <t>300x150</t>
  </si>
  <si>
    <t>300x200</t>
  </si>
  <si>
    <t>400x200</t>
  </si>
  <si>
    <t>400x300</t>
  </si>
  <si>
    <t>500x300</t>
  </si>
  <si>
    <t>1200x500</t>
  </si>
  <si>
    <t>Pieplūdes reste</t>
  </si>
  <si>
    <t>"Halton" ALE 200x100</t>
  </si>
  <si>
    <t>"Halton" ALE 300x150</t>
  </si>
  <si>
    <t>Nosūces reste</t>
  </si>
  <si>
    <t>"Halton" AHD 200x100</t>
  </si>
  <si>
    <t>"Halton" AHD 200x200</t>
  </si>
  <si>
    <t>"Halton" AHD 250x100</t>
  </si>
  <si>
    <t>"Halton" AHD 300x150</t>
  </si>
  <si>
    <t>"Halton" AHD 400x200</t>
  </si>
  <si>
    <t>Nosūces difuzors</t>
  </si>
  <si>
    <t>"Halton" URH Ø125</t>
  </si>
  <si>
    <t xml:space="preserve">Plūsmas regulējošs vārsts </t>
  </si>
  <si>
    <t>"Halton" PRA Ø125</t>
  </si>
  <si>
    <t>"Systemair" TUNE-S 200x100 H</t>
  </si>
  <si>
    <t>"Systemair" TUNE-S 200x200 H</t>
  </si>
  <si>
    <t>"Systemair" TUNE-S 250x100 H</t>
  </si>
  <si>
    <t>"Systemair" TUNE-S 300x150 H</t>
  </si>
  <si>
    <t>"Systemair" TUNE-S 300x200 H</t>
  </si>
  <si>
    <t>"Systemair" TUNE-S 500x300 H</t>
  </si>
  <si>
    <t>Motorizēts plūsmas regulējošs vārsts</t>
  </si>
  <si>
    <t>"Systemair" NOTUS-S-300x150-M2B; 24V vai 230V/1</t>
  </si>
  <si>
    <t>"Systemair" NOTUS-S-400x200-M2B; 24V vai 230V/1</t>
  </si>
  <si>
    <t>Ugunsdrošais vārsts</t>
  </si>
  <si>
    <t>"Halton" FDT 300x200; EI60</t>
  </si>
  <si>
    <t>"Halton" FDT 500x300; EI60</t>
  </si>
  <si>
    <t>Ieņemšanas gaisa reste</t>
  </si>
  <si>
    <t>"Flaktgroup" RIS 1400x500</t>
  </si>
  <si>
    <t>Izmešanas konfuzors</t>
  </si>
  <si>
    <t>"Flaktgroup" EYMA Ø630</t>
  </si>
  <si>
    <t>Siltumizolācija gaisa vadiem ventkamerā</t>
  </si>
  <si>
    <t>"Isover" K-Lam, b=50 mm</t>
  </si>
  <si>
    <t>m2</t>
  </si>
  <si>
    <t>Visu elementu krāsošana pēc Pasūtītāja vēlmes</t>
  </si>
  <si>
    <t>Tehnisko atvērumu veidošana</t>
  </si>
  <si>
    <t>Tehnisko atvērumu aizdare ar ugunsdrošu vati un mastiku</t>
  </si>
  <si>
    <t>Gaisa vadu veidgabali, fasondaļas un tīrīšanas lūkas</t>
  </si>
  <si>
    <t>Sistēma PN-2, apkalpo 3. un 4. stāva biroja telpas</t>
  </si>
  <si>
    <t>L=6060/5060 m3/h; H=300 Pa; rotora rekuperators, efektivitāte - 75.5%; Filtrēšana: pieplūde - G4/F7;  nosūce - M5; ūdens kalorifers Qs=40 kW; Elektriskā slodze Nel=3.3 kW; 400V/3~; 4400x1852x1700; 1452 kg</t>
  </si>
  <si>
    <t>Ø160</t>
  </si>
  <si>
    <t>200x150</t>
  </si>
  <si>
    <t>Pieplūdes difuzors</t>
  </si>
  <si>
    <t>"Halton" ULA Ø125</t>
  </si>
  <si>
    <t>"Halton" URH Ø160</t>
  </si>
  <si>
    <t>"Halton" PRA Ø160</t>
  </si>
  <si>
    <t>"Systemair" TUNE-S 400x200 H</t>
  </si>
  <si>
    <t>"Systemair" TUNE-S 600x400 H</t>
  </si>
  <si>
    <t>"Systemair" NOTUS-S-200x100-M2B; 24V vai 230V/1</t>
  </si>
  <si>
    <t>"Halton" FDT 600x400; EI60</t>
  </si>
  <si>
    <t>"Flaktgroup" RIS 1400x800</t>
  </si>
  <si>
    <t>Sistēma PN-3, apkalpo 1. stāva virtuves un ēdamzāles telpas</t>
  </si>
  <si>
    <t>L=4880/4880 m3/h; H=350 Pa; glikola rekuperators, efektivitāte - 69.6%; Filtrēšana: pieplūde - G4/F7;  nosūce - G2/M5; ūdens kalorifers Qs=17.6 kW; Elektriskā slodze Nel=2.78 kW; 400V/3~; 3600x1852x1700; 1638 kg</t>
  </si>
  <si>
    <t>"Lindab" SLRS 1400x600x2000</t>
  </si>
  <si>
    <t>Ø250</t>
  </si>
  <si>
    <t>Ø315</t>
  </si>
  <si>
    <t>500x200</t>
  </si>
  <si>
    <t>600x300</t>
  </si>
  <si>
    <t>1400x600</t>
  </si>
  <si>
    <t>"Halton" ALE 300x100</t>
  </si>
  <si>
    <t>"Systemair" NOVA-C-1-225x75</t>
  </si>
  <si>
    <t>"Systemair" NOVA-C-1-325x125</t>
  </si>
  <si>
    <t>"Swegon" CKDa Ø200</t>
  </si>
  <si>
    <t>"Halton" PRA Ø200</t>
  </si>
  <si>
    <t>"Halton" PRA Ø250</t>
  </si>
  <si>
    <t>"Halton" PRA Ø315</t>
  </si>
  <si>
    <t>"Systemair" TUNE-S 300x100 H</t>
  </si>
  <si>
    <t>"Halton" FDT 600x300; EI60</t>
  </si>
  <si>
    <t>"Flaktgroup" RIS 1400x600</t>
  </si>
  <si>
    <t>Sistēma N-1, apkalpo 1. stāva WC</t>
  </si>
  <si>
    <t>Jumta ventilators ar uzsādīšanas komplektu, lietošanas instrukciju</t>
  </si>
  <si>
    <t>"VILPE" ECo250S; L=400 m3/h; H=100 Pa; Nel=0.165 kW; 230V/1~</t>
  </si>
  <si>
    <t>Ventilatora elektroinstalācija</t>
  </si>
  <si>
    <t>230V/1~</t>
  </si>
  <si>
    <t>Ventilatora darbības kontrolieris</t>
  </si>
  <si>
    <t>"Vilpe" Eco</t>
  </si>
  <si>
    <t>"Halton" EFC Ø200; EI60</t>
  </si>
  <si>
    <t>Hidroizolācija jumtam</t>
  </si>
  <si>
    <t>Sistēma N-2, apkalpo 2. stāva WC</t>
  </si>
  <si>
    <t>Sistēma N-3, apkalpo 3. stāva WC</t>
  </si>
  <si>
    <t>"VILPE" ECo220S; L=200 m3/h; H=100 Pa; Nel=0.085 kW; 230V/1~</t>
  </si>
  <si>
    <t>"Halton" EFC Ø160; EI60</t>
  </si>
  <si>
    <t>Sistēma N-4, apkalpo 3. stāva WC</t>
  </si>
  <si>
    <t>Sistēma N-6, apkalpo 4. stāva WC</t>
  </si>
  <si>
    <t>PN-3 iekārtas siltummaiņa apsaiste (siltumnesējs- etilēnglikols 30%)</t>
  </si>
  <si>
    <t>Cirkulācijas sūknis</t>
  </si>
  <si>
    <t>"DAB" ALPE 2000 M MCE11/C; G=0.58 l/s, 120 Pa Nel=0.55 kW; 230V/1~</t>
  </si>
  <si>
    <t xml:space="preserve">Sūkņa elektroinstalācija </t>
  </si>
  <si>
    <t xml:space="preserve">Mehāniskais filtrs </t>
  </si>
  <si>
    <t>Lodveida vārsts</t>
  </si>
  <si>
    <t xml:space="preserve">Izlaides ventilis </t>
  </si>
  <si>
    <t>Automātiskais atgaisotājs</t>
  </si>
  <si>
    <t>Manometrs P=0-6bar</t>
  </si>
  <si>
    <t>Termometrs ar čaulu un  noslēgventili T=0-1000C</t>
  </si>
  <si>
    <t>Pretaizsalšanas devejs</t>
  </si>
  <si>
    <t>3-gaitas vārsts ar piedziņu</t>
  </si>
  <si>
    <t>DN25; kvs-10</t>
  </si>
  <si>
    <t>Izplešanās tvertne</t>
  </si>
  <si>
    <t xml:space="preserve"> "Elbi" ER-25 CE (25L)</t>
  </si>
  <si>
    <t>"Viega" Prestabo presējamā tērauda caurule ar presējamiem veidgabaliem</t>
  </si>
  <si>
    <t>Ø22x1.0</t>
  </si>
  <si>
    <t>Ø42x1.5</t>
  </si>
  <si>
    <t>Siltumizolācija</t>
  </si>
  <si>
    <t>Tubolit DG Ø22/13; b=13 mm</t>
  </si>
  <si>
    <t>Tubolit DG Ø42/13; b=13 mm</t>
  </si>
  <si>
    <t xml:space="preserve">Glikols 30% sistēmas uzpildīšanai </t>
  </si>
  <si>
    <t>L</t>
  </si>
  <si>
    <t xml:space="preserve">Cauruļvadu veidgabali un fasondaļas </t>
  </si>
  <si>
    <t>Siltumapgāde sistēmas PN-1 kaloriferim (siltumnesējs- ūdens 70/50°C)</t>
  </si>
  <si>
    <t>Sekundārais sūknis</t>
  </si>
  <si>
    <t>"DAB" EVOSTA3 60/180; G=0.43 l/s; Nel=0.035 kW; 29 kPa</t>
  </si>
  <si>
    <t xml:space="preserve">Sekundārā sūkņa elektroinstalācija </t>
  </si>
  <si>
    <t>Balansējošais vārsts  STAD-25</t>
  </si>
  <si>
    <t xml:space="preserve">DN25 </t>
  </si>
  <si>
    <t>Balansējošais vārsts  STAD-32</t>
  </si>
  <si>
    <t>Vienvirziena vārsts</t>
  </si>
  <si>
    <t>Termometrs ar čaulu un noslēgventili T=0-1000C</t>
  </si>
  <si>
    <t>Pretaizsalšanas devējs</t>
  </si>
  <si>
    <t>3-gaitas vārsts  ar piedziņu</t>
  </si>
  <si>
    <t xml:space="preserve"> DN32; kvs-2,5; Q=1.54 m3/h</t>
  </si>
  <si>
    <t>Ø22x1.5</t>
  </si>
  <si>
    <t>"DAB"  EVOSTA3 60/180; G=0.39 l/s; Nel=0.035 kW; 29 kPa</t>
  </si>
  <si>
    <t>Balansējošais vārsts  STAD-15</t>
  </si>
  <si>
    <t>DN35</t>
  </si>
  <si>
    <t xml:space="preserve"> DN20; kvs-6.3; Q=1.4 m3/h</t>
  </si>
  <si>
    <t>Ø35x1.5</t>
  </si>
  <si>
    <t>Tubolit DG Ø35/13; b=13 mm</t>
  </si>
  <si>
    <t>Siltumapgāde sistēmas PN-2 kaloriferim (siltumnesējs- ūdens 70/50°C)</t>
  </si>
  <si>
    <t>Siltumapgāde sistēmas PN-3 kaloriferim (siltumnesējs- ūdens 70/50°C)</t>
  </si>
  <si>
    <t>"DAB"  EVOSTA3 40/180; G=0.22 l/s; Nel=0.02 kW; 27 kPa</t>
  </si>
  <si>
    <t xml:space="preserve"> DN15; kvs-1; Q=0.79 m3/h</t>
  </si>
  <si>
    <t>Ø18x1.0</t>
  </si>
  <si>
    <t>Ø28x1.5</t>
  </si>
  <si>
    <t>Tubolit DG Ø18/13; b=13 mm</t>
  </si>
  <si>
    <t>Tubolit DG Ø28/13; b=13 mm</t>
  </si>
  <si>
    <t xml:space="preserve"> 1.29</t>
  </si>
  <si>
    <t xml:space="preserve"> 1.30</t>
  </si>
  <si>
    <t xml:space="preserve"> 1.31</t>
  </si>
  <si>
    <t xml:space="preserve"> 1.32</t>
  </si>
  <si>
    <t xml:space="preserve"> 1.33</t>
  </si>
  <si>
    <t xml:space="preserve"> 1.34</t>
  </si>
  <si>
    <t xml:space="preserve"> 1.35</t>
  </si>
  <si>
    <t xml:space="preserve"> 1.36</t>
  </si>
  <si>
    <t xml:space="preserve"> 1.37</t>
  </si>
  <si>
    <t xml:space="preserve"> 1.38</t>
  </si>
  <si>
    <t xml:space="preserve"> 1.39</t>
  </si>
  <si>
    <t xml:space="preserve"> 1.40</t>
  </si>
  <si>
    <t xml:space="preserve"> 1.41</t>
  </si>
  <si>
    <t xml:space="preserve"> 1.42</t>
  </si>
  <si>
    <t xml:space="preserve"> 1.43</t>
  </si>
  <si>
    <t xml:space="preserve"> 1.44</t>
  </si>
  <si>
    <t xml:space="preserve"> 1.45</t>
  </si>
  <si>
    <t xml:space="preserve"> 1.46</t>
  </si>
  <si>
    <t xml:space="preserve"> 1.47</t>
  </si>
  <si>
    <t>Montāžas un palīgmateriāli, stiprinājumi, balsti, ugunsdrošības mastika, lentas, marķēšanas, elektrokomutācijas u.c.nepieciešamie materiāli</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</si>
  <si>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</si>
  <si>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</si>
  <si>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</si>
  <si>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</si>
  <si>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</si>
  <si>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</si>
  <si>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</si>
  <si>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</si>
  <si>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</si>
  <si>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7.10</t>
  </si>
  <si>
    <t xml:space="preserve"> 7.11</t>
  </si>
  <si>
    <t xml:space="preserve"> 7.12</t>
  </si>
  <si>
    <t xml:space="preserve"> 7.13</t>
  </si>
  <si>
    <t xml:space="preserve"> 7.14</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</si>
  <si>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</si>
  <si>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</si>
  <si>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</si>
  <si>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</si>
  <si>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</si>
  <si>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</si>
  <si>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</si>
  <si>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</si>
  <si>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</si>
  <si>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8.10</t>
  </si>
  <si>
    <t xml:space="preserve"> 8.11</t>
  </si>
  <si>
    <t xml:space="preserve"> 8.12</t>
  </si>
  <si>
    <t xml:space="preserve"> 9.1</t>
  </si>
  <si>
    <t xml:space="preserve"> 9.2</t>
  </si>
  <si>
    <t xml:space="preserve"> 9.3</t>
  </si>
  <si>
    <t xml:space="preserve"> 9.4</t>
  </si>
  <si>
    <t xml:space="preserve"> 9.5</t>
  </si>
  <si>
    <t xml:space="preserve"> 9.6</t>
  </si>
  <si>
    <t xml:space="preserve"> 9.7</t>
  </si>
  <si>
    <t xml:space="preserve"> 9.8</t>
  </si>
  <si>
    <t xml:space="preserve"> 9.9</t>
  </si>
  <si>
    <t xml:space="preserve"> 9.10</t>
  </si>
  <si>
    <t xml:space="preserve"> 9.11</t>
  </si>
  <si>
    <t xml:space="preserve"> 9.12</t>
  </si>
  <si>
    <t xml:space="preserve"> 9.13</t>
  </si>
  <si>
    <t xml:space="preserve"> 9.14</t>
  </si>
  <si>
    <t xml:space="preserve"> 9.15</t>
  </si>
  <si>
    <t xml:space="preserve"> 9.16</t>
  </si>
  <si>
    <t xml:space="preserve"> 9.17</t>
  </si>
  <si>
    <t xml:space="preserve"> 9.18</t>
  </si>
  <si>
    <t xml:space="preserve"> 9.19</t>
  </si>
  <si>
    <t xml:space="preserve"> 10.1</t>
  </si>
  <si>
    <t xml:space="preserve"> 10.2</t>
  </si>
  <si>
    <t xml:space="preserve"> 10.3</t>
  </si>
  <si>
    <t xml:space="preserve"> 10.4</t>
  </si>
  <si>
    <t xml:space="preserve"> 10.5</t>
  </si>
  <si>
    <t xml:space="preserve"> 10.6</t>
  </si>
  <si>
    <t xml:space="preserve"> 10.7</t>
  </si>
  <si>
    <t xml:space="preserve"> 10.8</t>
  </si>
  <si>
    <t xml:space="preserve"> 10.9</t>
  </si>
  <si>
    <t xml:space="preserve"> 10.10</t>
  </si>
  <si>
    <t xml:space="preserve"> 10.11</t>
  </si>
  <si>
    <t xml:space="preserve"> 10.12</t>
  </si>
  <si>
    <t xml:space="preserve"> 10.13</t>
  </si>
  <si>
    <t xml:space="preserve"> 10.14</t>
  </si>
  <si>
    <t xml:space="preserve"> 10.15</t>
  </si>
  <si>
    <t xml:space="preserve"> 10.16</t>
  </si>
  <si>
    <t xml:space="preserve"> 10.17</t>
  </si>
  <si>
    <t xml:space="preserve"> 10.18</t>
  </si>
  <si>
    <t xml:space="preserve"> 10.19</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</si>
  <si>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</si>
  <si>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</si>
  <si>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</si>
  <si>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</si>
  <si>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</si>
  <si>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</si>
  <si>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</si>
  <si>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</si>
  <si>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</si>
  <si>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11.10</t>
  </si>
  <si>
    <t xml:space="preserve"> 11.11</t>
  </si>
  <si>
    <t xml:space="preserve"> 11.12</t>
  </si>
  <si>
    <t xml:space="preserve"> 11.13</t>
  </si>
  <si>
    <t xml:space="preserve"> 11.14</t>
  </si>
  <si>
    <t xml:space="preserve"> 11.15</t>
  </si>
  <si>
    <t xml:space="preserve"> 11.16</t>
  </si>
  <si>
    <t xml:space="preserve"> 11.17</t>
  </si>
  <si>
    <t xml:space="preserve"> 11.18</t>
  </si>
  <si>
    <t xml:space="preserve"> 11.19</t>
  </si>
  <si>
    <t xml:space="preserve"> 12.1</t>
  </si>
  <si>
    <t xml:space="preserve"> 12.2</t>
  </si>
  <si>
    <t xml:space="preserve"> 12.3</t>
  </si>
  <si>
    <t xml:space="preserve"> 12.4</t>
  </si>
  <si>
    <t xml:space="preserve"> 12.5</t>
  </si>
  <si>
    <t xml:space="preserve"> 12.6</t>
  </si>
  <si>
    <t xml:space="preserve"> 12.7</t>
  </si>
  <si>
    <t xml:space="preserve"> 12.8</t>
  </si>
  <si>
    <t xml:space="preserve"> 12.9</t>
  </si>
  <si>
    <t xml:space="preserve"> 12.10</t>
  </si>
  <si>
    <t xml:space="preserve"> 12.11</t>
  </si>
  <si>
    <t xml:space="preserve"> 12.12</t>
  </si>
  <si>
    <t xml:space="preserve"> 12.13</t>
  </si>
  <si>
    <t xml:space="preserve"> 12.14</t>
  </si>
  <si>
    <t xml:space="preserve"> 12.15</t>
  </si>
  <si>
    <t xml:space="preserve"> 12.16</t>
  </si>
  <si>
    <t xml:space="preserve"> 12.17</t>
  </si>
  <si>
    <t xml:space="preserve"> 12.18</t>
  </si>
  <si>
    <t xml:space="preserve"> 12.19</t>
  </si>
  <si>
    <t>gb .</t>
  </si>
  <si>
    <t>Ventilācijas agregāta elektroinstalācija (iekļauts poz.1.1)</t>
  </si>
  <si>
    <t>Agregāta vibroizolātori (iekļauts poz.1.1)</t>
  </si>
  <si>
    <t>Ventilācijas agregāta elektroinstalācija (iekļauts poz.2.1)</t>
  </si>
  <si>
    <t>Agregāta vibroizolātori (iekļauts poz.2.1)</t>
  </si>
  <si>
    <t>Ventilācijas agregāta elektroinstalācija (iekļauts poz.3.1)</t>
  </si>
  <si>
    <t>Agregāta vibroizolātori (iekļauts poz.3.1)</t>
  </si>
  <si>
    <t>Siltummezgla siltumapgādes sistēma T1T2 apkalpo 1., 2.,3. un 4. stāvu (Siltumnesējs - ūdens; 70/50°C)</t>
  </si>
  <si>
    <t>Apkures maģistrāles cirkulācijas sūknis</t>
  </si>
  <si>
    <t>"DAB"  EVOPLUS 60/180; L=1.70m3/h; H=40 kPa; Nel=35W</t>
  </si>
  <si>
    <t>Sūkņa elektroinstalācija</t>
  </si>
  <si>
    <t>Ventilācijas kalorīferu maģistrāles cirkulācijas sūknis</t>
  </si>
  <si>
    <t>"DAB"  EVOPLUS 60/180; L=3.56 m3/h; H=40 kPa; Nel=100W</t>
  </si>
  <si>
    <t>Siltās grīdas siltumapgādes loka sūknis</t>
  </si>
  <si>
    <t>"DAB"  EVOSTA3 60/180; G=1.60 m3/h, 30 kPa Nel=35W</t>
  </si>
  <si>
    <t>Karstā ūdens siltumapgādes loka sūknis</t>
  </si>
  <si>
    <t>"DAB"  EVOSTA3 80/180; G=1.63 m3/h, 57 kPa Nel=55W</t>
  </si>
  <si>
    <t xml:space="preserve">Karstā ūdens cirkulācijas sūknis </t>
  </si>
  <si>
    <t>"WILO"  STAR-Z 25/6-180</t>
  </si>
  <si>
    <t>VRG 3- 20; kvs 6.3</t>
  </si>
  <si>
    <t>Turpgaitas temperatūras devējs</t>
  </si>
  <si>
    <t>Karstā ūdens tvertne</t>
  </si>
  <si>
    <t>"Dražice" OKC 500NTRR/BP</t>
  </si>
  <si>
    <t>"ELBI" D24; 24L; 10 bar</t>
  </si>
  <si>
    <t>Drošības vārsts</t>
  </si>
  <si>
    <t>10 bar</t>
  </si>
  <si>
    <t>Sistēmas uzpildīšanas pretvārsts</t>
  </si>
  <si>
    <t>Lodveida vārsts ar plombi</t>
  </si>
  <si>
    <t>Sūkņu vadības automātika</t>
  </si>
  <si>
    <t>" Danfoss" ECL Comfort 310</t>
  </si>
  <si>
    <t xml:space="preserve">Regulatora ECL pamatne </t>
  </si>
  <si>
    <t>BP ECL 310</t>
  </si>
  <si>
    <t>Automātikas programma</t>
  </si>
  <si>
    <t>ECL 310 A376</t>
  </si>
  <si>
    <t>Vadības automātika elektroinstalācija</t>
  </si>
  <si>
    <t>3 bar</t>
  </si>
  <si>
    <t>Izplešanās tvertne apkures sistēmai</t>
  </si>
  <si>
    <t>"ELBI" ERCE 200 ; V=200L; 10 bar</t>
  </si>
  <si>
    <t>Balansējošais vārsts</t>
  </si>
  <si>
    <t>DN65</t>
  </si>
  <si>
    <t>Mehniskais filtrs</t>
  </si>
  <si>
    <t>Iztukšošanas vārsts</t>
  </si>
  <si>
    <t>Siltumapgādes siltummainis</t>
  </si>
  <si>
    <t>XB12L-1-70 G5/4</t>
  </si>
  <si>
    <t>Siltummaiņa izolācija</t>
  </si>
  <si>
    <t>Ins EPP XB12 H:90-120 M:80-112 L:70-92</t>
  </si>
  <si>
    <t>Siltummaiņa montāžas stiprinājumi</t>
  </si>
  <si>
    <t xml:space="preserve">XB12 </t>
  </si>
  <si>
    <t>"Uponor" MLC daudzslāņu presējamā caurule ar presējamiem veidgabaliem</t>
  </si>
  <si>
    <t>Ø54x2.0</t>
  </si>
  <si>
    <t>Melna tērauda metināma caurule (kolektors)</t>
  </si>
  <si>
    <t>Siltumizolācija ar vates čaulu</t>
  </si>
  <si>
    <t>"Isover" KK-ALC Ø35/20; b=20 mm</t>
  </si>
  <si>
    <t>"Isover" KK-ALC Ø42/20; b=20 mm</t>
  </si>
  <si>
    <t>"Isover" KK-ALC Ø54/20; b=20 mm</t>
  </si>
  <si>
    <t>"Isover" KK-ALC Ø70/30; b=30 mm</t>
  </si>
  <si>
    <t>Pievienojums kanalizācijas sistēmai</t>
  </si>
  <si>
    <t>Ø32</t>
  </si>
  <si>
    <t>Apkures sistēmas papildināšanas caurule</t>
  </si>
  <si>
    <t>Polietilena PE D20x2.0</t>
  </si>
  <si>
    <t>Pieslēgšanās esošām apkures maģistrālēm</t>
  </si>
  <si>
    <t>Radiatoru apkures maģistrāle T11T21(siltumnesējs ūdens; 70/50°C)</t>
  </si>
  <si>
    <t xml:space="preserve">Siltumizolācija </t>
  </si>
  <si>
    <t>Tubolit DG Ø20/13; b=13 mm</t>
  </si>
  <si>
    <t>Tubolit DG Ø25/13; b=13 mm</t>
  </si>
  <si>
    <t>"Isover" KK-ALC Ø28/20; b=20 mm</t>
  </si>
  <si>
    <t>Radiatoru apkures kolektors AK-1</t>
  </si>
  <si>
    <t>Apkures kolektoru AK-1 cirkulācijas sūknis</t>
  </si>
  <si>
    <t>"Wilo" Yonos Pico 15/1-4; Q=3.84 kW; H=20 kPa; Nel=20W</t>
  </si>
  <si>
    <t>Apkures kolektoru cirkulācijas sūkņu elektroinstalācija</t>
  </si>
  <si>
    <t>Sienā iebūvējams kolektora skapis</t>
  </si>
  <si>
    <t>8 kontūri</t>
  </si>
  <si>
    <t>Kolektora stiprināšanas skavas</t>
  </si>
  <si>
    <t>pāris</t>
  </si>
  <si>
    <t>Sadalītājs ar plūsmas mērītājiem</t>
  </si>
  <si>
    <t>Pievienojumi pie kolektora</t>
  </si>
  <si>
    <t>16x1.9/2.0-G3/4"</t>
  </si>
  <si>
    <t xml:space="preserve">Caurules līkuma turētājs </t>
  </si>
  <si>
    <t>Ø16</t>
  </si>
  <si>
    <t>Tērauda radiators komplektā ar atgaisotāju, izlaides ventili, korķi, termovārstu, apakšējo pieslēgumu un sienas stiprinājumiem</t>
  </si>
  <si>
    <t xml:space="preserve"> "Arbonia " 2V 2180-72V 1800x720</t>
  </si>
  <si>
    <t xml:space="preserve"> "Arbonia " 3V 3019-112V 190x1120</t>
  </si>
  <si>
    <t xml:space="preserve"> "Arbonia " 3V 3019-85V 190x850</t>
  </si>
  <si>
    <t xml:space="preserve"> "Arbonia " 3V 3019-99V 190x990</t>
  </si>
  <si>
    <t xml:space="preserve">Radiatoru regulējošais vārsts (H-grupa) </t>
  </si>
  <si>
    <t>"Danfoss" VHS DN15</t>
  </si>
  <si>
    <t>Radiatora termogalva (Hroms)</t>
  </si>
  <si>
    <t>"Danfoss" RAX</t>
  </si>
  <si>
    <t>Telpas termostats</t>
  </si>
  <si>
    <t>Tubolit DG Ø15/13; b=13 mm</t>
  </si>
  <si>
    <t>Balansēšanas vārsts</t>
  </si>
  <si>
    <t>"Danfoss" MSV-B 15</t>
  </si>
  <si>
    <t>Radiatoru apkures kolektors AK-2</t>
  </si>
  <si>
    <t>"Wilo" Yonos Pico 15/1-4; Q=2.87 kW; H=20 kPa; Nel=20W</t>
  </si>
  <si>
    <t>9 kontūri</t>
  </si>
  <si>
    <t xml:space="preserve"> "Arbonia " 3V 3019-139V 190x1390</t>
  </si>
  <si>
    <t xml:space="preserve"> "Arbonia " 3V 3019-58V 190x580</t>
  </si>
  <si>
    <t xml:space="preserve"> "Arbonia " 3V 3019-76V 190x760</t>
  </si>
  <si>
    <t xml:space="preserve"> "Arbonia " 3V 3019-81V 190x810</t>
  </si>
  <si>
    <t xml:space="preserve"> "Arbonia " 3V 3019-90V 190x900</t>
  </si>
  <si>
    <t xml:space="preserve"> "Arbonia " 3V 3019-94V 190x940</t>
  </si>
  <si>
    <t>Radiatoru apkures kolektors AK-3</t>
  </si>
  <si>
    <t>"Wilo" Yonos Pico 15/1-4; Q=4.09 kW; H=20 kPa; Nel=20W</t>
  </si>
  <si>
    <t>11 kontūri</t>
  </si>
  <si>
    <t xml:space="preserve"> "Arbonia " 2V 2019-202V 190x2020</t>
  </si>
  <si>
    <t xml:space="preserve"> "Arbonia " 2V 2019-76V 190x760</t>
  </si>
  <si>
    <t xml:space="preserve"> "Arbonia " 2V 2019-90V 190x900</t>
  </si>
  <si>
    <t>Radiatoru apkures kolektors AK-4</t>
  </si>
  <si>
    <t>"Wilo" Yonos Pico 15/1-4; Q=1.89 kW; H=20 kPa; Nel=20W</t>
  </si>
  <si>
    <t>7 kontūri</t>
  </si>
  <si>
    <t xml:space="preserve"> "Arbonia " 2V 2019-112V 190x1120</t>
  </si>
  <si>
    <t xml:space="preserve"> "Arbonia " 2V 2019-99V 190x990</t>
  </si>
  <si>
    <t>Radiatoru apkures kolektors AK-5</t>
  </si>
  <si>
    <t>"Wilo" Yonos Pico 15/1-4; Q=2.12 kW; H=20 kPa; Nel=20W</t>
  </si>
  <si>
    <t>Radiatoru apkures kolektors AK-6</t>
  </si>
  <si>
    <t>"Wilo" Yonos Pico 15/1-4; Q=1.78 kW; H=20 kPa; Nel=20W</t>
  </si>
  <si>
    <t xml:space="preserve"> "Arbonia " 2V 2019-81V 190x810</t>
  </si>
  <si>
    <t>Radiatoru apkures kolektors AK-7</t>
  </si>
  <si>
    <t>"Wilo" Yonos Pico 15/1-4; Q=3.1 kW; H=20 kPa; Nel=20W</t>
  </si>
  <si>
    <t>12 kontūri</t>
  </si>
  <si>
    <t>Tērauda radiators komplektā ar atgaisotāju, izlaides ventili, korķi, termovārstu, apakšējo pieslēgumu un grīdas stiprinājumiem</t>
  </si>
  <si>
    <t xml:space="preserve"> "Arbonia " 3V 3019-198V 190x1980</t>
  </si>
  <si>
    <t>Radiatoru apkures kolektors AK-8</t>
  </si>
  <si>
    <t>"Wilo" Yonos Pico 15/1-4; Q=1.6 kW; H=20 kPa; Nel=20W</t>
  </si>
  <si>
    <t>Radiatoru apkures kolektors AK-9</t>
  </si>
  <si>
    <t>"Wilo" Yonos Pico 15/1-4; Q=2.7 kW; H=20 kPa; Nel=20W</t>
  </si>
  <si>
    <t>Radiatoru apkures kolektors AK-10</t>
  </si>
  <si>
    <t>"Wilo" Yonos Pico 15/1-4; Q=3.28 kW; H=20 kPa; Nel=20W</t>
  </si>
  <si>
    <t>10 kontūri</t>
  </si>
  <si>
    <t>Radiatoru apkures kolektors AK-11</t>
  </si>
  <si>
    <t>"Wilo" Yonos Pico 15/1-4; Q=3.87 kW; H=20 kPa; Nel=20W</t>
  </si>
  <si>
    <t xml:space="preserve"> "Arbonia " 3V 3019-103V 190x1030</t>
  </si>
  <si>
    <t xml:space="preserve"> "Arbonia " 3V 3019-67V 190x670</t>
  </si>
  <si>
    <t xml:space="preserve"> "Arbonia " 3V 3019-72V 190x720</t>
  </si>
  <si>
    <t>Radiatoru apkures kolektors AK-12</t>
  </si>
  <si>
    <t>"Wilo" Yonos Pico 15/1-4; Q=2.31 kW; H=20 kPa; Nel=20W</t>
  </si>
  <si>
    <t>6 kontūri</t>
  </si>
  <si>
    <t xml:space="preserve"> "Arbonia " 3V 3030-202V 300x2025</t>
  </si>
  <si>
    <t>Radiatoru regulējošais vārsts (H-grupa) "Danfoss" RLV-KDV 15</t>
  </si>
  <si>
    <t>Radiatoru apkures kolektors AK-13</t>
  </si>
  <si>
    <t>"Wilo" Yonos Pico 15/1-4; Q=3.27 kW; H=20 kPa; Nel=20W</t>
  </si>
  <si>
    <t xml:space="preserve"> "Arbonia " 3V 3030-126V 300x1260</t>
  </si>
  <si>
    <t>Radiatoru apkures kolektors AK-14</t>
  </si>
  <si>
    <t>"Wilo" Yonos Pico 15/1-4; Q=2.92 kW; H=20 kPa; Nel=20W</t>
  </si>
  <si>
    <t xml:space="preserve"> "Arbonia " 3V 3019-117V 190x1170</t>
  </si>
  <si>
    <t>Silto grīdu apkures maģistrāle T12T22 (siltumnesējs ūdens; 70/50°C)</t>
  </si>
  <si>
    <t>Silto grīdu apkures kolektors SG-1</t>
  </si>
  <si>
    <t>"Uponor" Comfort Pipe Plus PE-Xa 16x2.0 caurule</t>
  </si>
  <si>
    <t>"Uponor" sūkņu grupa</t>
  </si>
  <si>
    <t>Push-23A</t>
  </si>
  <si>
    <t>"Uponor" sūkņu grupas elektroinstalācija</t>
  </si>
  <si>
    <t xml:space="preserve">"Uponor" caurules līkuma turētājs </t>
  </si>
  <si>
    <t>Sienā iebūvējams kolektoru skapis</t>
  </si>
  <si>
    <t>715x123</t>
  </si>
  <si>
    <t>"Uponor" Sadalītājs ar plūsmas mērītājiem</t>
  </si>
  <si>
    <t>5 kontūri</t>
  </si>
  <si>
    <t>"Uponor" kolektora stiprināšanas skavas</t>
  </si>
  <si>
    <t>"Uponor" pievienojums pie kolektora</t>
  </si>
  <si>
    <t>16x1.8/2.0-G3/4"</t>
  </si>
  <si>
    <t>"Uponor" izpildmehānisms</t>
  </si>
  <si>
    <t xml:space="preserve">Vadības panelis </t>
  </si>
  <si>
    <t>"Uponor" I-167</t>
  </si>
  <si>
    <t xml:space="preserve">"Uponor"savienojuma  modulis </t>
  </si>
  <si>
    <t>Smatrix WavePlus X-165 6x</t>
  </si>
  <si>
    <t xml:space="preserve">"Uponor"paplašinājuma modulis </t>
  </si>
  <si>
    <t>Smatrix Wave M-160 6x</t>
  </si>
  <si>
    <t>"Uponor" Smatrix Wave          T-166</t>
  </si>
  <si>
    <t>"Uponor"  apmales lenta</t>
  </si>
  <si>
    <t>Aizsargčaula</t>
  </si>
  <si>
    <t>L=300</t>
  </si>
  <si>
    <t>Termošuve</t>
  </si>
  <si>
    <t>Grīdas režģis</t>
  </si>
  <si>
    <t>acs izmērs 150x150</t>
  </si>
  <si>
    <t>Silto grīdu apkures kolektors SG-2</t>
  </si>
  <si>
    <t>Silto grīdu apkures kolektors SG-3</t>
  </si>
  <si>
    <t>Gaisa aizkaru sistēma</t>
  </si>
  <si>
    <t>"VTS" DEFENDER DR 100 EHN L=2150m3/h; Q=6 kW; Nel=0.4kW; 230V/1 1030x360x355, 25.7 kg</t>
  </si>
  <si>
    <t>Gaisa aizkara elektroinstalācija</t>
  </si>
  <si>
    <t>Kalorīferu apkures maģistrāle T13T23 (siltumnesējs ūdens; 70/50°C)</t>
  </si>
  <si>
    <t xml:space="preserve"> Solārā apkures sistēma</t>
  </si>
  <si>
    <t xml:space="preserve"> "Bosh" FKC-2S 2017x1175x87(h); 40 kg; 6 bar; V=1,35l</t>
  </si>
  <si>
    <t xml:space="preserve"> "Bosh" FS 12-2</t>
  </si>
  <si>
    <t>Temperatūras regulators</t>
  </si>
  <si>
    <t xml:space="preserve">B-sol 100-2 </t>
  </si>
  <si>
    <t>AGS 10-2</t>
  </si>
  <si>
    <t xml:space="preserve">Elektroinstalācija </t>
  </si>
  <si>
    <t xml:space="preserve">230V/1~; </t>
  </si>
  <si>
    <t xml:space="preserve">Gaisa atdalītājs </t>
  </si>
  <si>
    <t>ELT 5-2</t>
  </si>
  <si>
    <t>FKF 3-2</t>
  </si>
  <si>
    <t>FKF 4-2</t>
  </si>
  <si>
    <t>Pieslēgs</t>
  </si>
  <si>
    <t xml:space="preserve">"Oventrop" 3/4a X1''i </t>
  </si>
  <si>
    <t>Diafragmas izplešanās tvertne</t>
  </si>
  <si>
    <t xml:space="preserve"> "Bosh"  SAG 35 V=35l</t>
  </si>
  <si>
    <t>Izplešanās trauka pieslēgi</t>
  </si>
  <si>
    <t>SK AAS</t>
  </si>
  <si>
    <t>Termometrs 0-150°C ar montāžas čaulu</t>
  </si>
  <si>
    <t>Virsmas temperatūras devējs "Danfoss" ESM-11</t>
  </si>
  <si>
    <t>Izlaišanas ventilis</t>
  </si>
  <si>
    <t>Mehāniskais filtrs</t>
  </si>
  <si>
    <t>Lodveida krāns</t>
  </si>
  <si>
    <t>Cietā vara caurule solārai sistēmai</t>
  </si>
  <si>
    <t>Ø22</t>
  </si>
  <si>
    <t>Porgumijas cauruļvadu izolācija "Armacell" Armaflex SH 24mm</t>
  </si>
  <si>
    <t>Skārda apvalks caurulēm uz jumta</t>
  </si>
  <si>
    <t>Solarās sistēmas šķidrums</t>
  </si>
  <si>
    <t xml:space="preserve"> "Bosh" Tyfocolor L WTF 20</t>
  </si>
  <si>
    <t>Solārās sistēmas šķidruma savākšanas tvertne</t>
  </si>
  <si>
    <t>10 litri</t>
  </si>
  <si>
    <t>Cauruļvadu veidgabali</t>
  </si>
  <si>
    <t>Tehnisko atvērumu veidošana un ugunsdrošā aizdare</t>
  </si>
  <si>
    <t xml:space="preserve">gb. </t>
  </si>
  <si>
    <t xml:space="preserve">kpl. </t>
  </si>
  <si>
    <t>Gaisa aizkars kpl.ektā ar pie sienas uzstādāmu regulatoru</t>
  </si>
  <si>
    <t>Saules kolektori ar absorbējošo virsmas laukumu 2.18m² vienam panelim, kpl.ektā ar savstarpējās savienošanas elementiem</t>
  </si>
  <si>
    <t xml:space="preserve"> 1.48</t>
  </si>
  <si>
    <t xml:space="preserve"> 1.49</t>
  </si>
  <si>
    <t xml:space="preserve"> 1.50</t>
  </si>
  <si>
    <t xml:space="preserve"> 1.51</t>
  </si>
  <si>
    <t xml:space="preserve"> 1.52</t>
  </si>
  <si>
    <t xml:space="preserve"> 1.53</t>
  </si>
  <si>
    <t xml:space="preserve"> 1.54</t>
  </si>
  <si>
    <t xml:space="preserve"> 1.55</t>
  </si>
  <si>
    <t xml:space="preserve"> 1.56</t>
  </si>
  <si>
    <t xml:space="preserve"> 1.57</t>
  </si>
  <si>
    <t xml:space="preserve"> 5.18</t>
  </si>
  <si>
    <t xml:space="preserve"> 5.19</t>
  </si>
  <si>
    <t xml:space="preserve"> 5.20</t>
  </si>
  <si>
    <t xml:space="preserve"> 5.21</t>
  </si>
  <si>
    <t xml:space="preserve"> 5.22</t>
  </si>
  <si>
    <t xml:space="preserve"> 6.18</t>
  </si>
  <si>
    <t xml:space="preserve"> 6.19</t>
  </si>
  <si>
    <t xml:space="preserve"> 6.20</t>
  </si>
  <si>
    <t xml:space="preserve"> 6.21</t>
  </si>
  <si>
    <t xml:space="preserve"> 7.15</t>
  </si>
  <si>
    <t xml:space="preserve"> 7.16</t>
  </si>
  <si>
    <t xml:space="preserve"> 7.17</t>
  </si>
  <si>
    <t xml:space="preserve"> 7.18</t>
  </si>
  <si>
    <t xml:space="preserve"> 7.19</t>
  </si>
  <si>
    <t xml:space="preserve"> 7.20</t>
  </si>
  <si>
    <t xml:space="preserve"> 8.13</t>
  </si>
  <si>
    <t xml:space="preserve"> 8.14</t>
  </si>
  <si>
    <t xml:space="preserve"> 8.15</t>
  </si>
  <si>
    <t xml:space="preserve"> 8.16</t>
  </si>
  <si>
    <t xml:space="preserve"> 8.17</t>
  </si>
  <si>
    <t xml:space="preserve"> 8.18</t>
  </si>
  <si>
    <t xml:space="preserve"> 8.19</t>
  </si>
  <si>
    <t xml:space="preserve"> 8.20</t>
  </si>
  <si>
    <t xml:space="preserve"> 9.20</t>
  </si>
  <si>
    <t xml:space="preserve"> 9.21</t>
  </si>
  <si>
    <t xml:space="preserve"> 12.20</t>
  </si>
  <si>
    <t xml:space="preserve"> 13.1</t>
  </si>
  <si>
    <t xml:space="preserve"> 13.2</t>
  </si>
  <si>
    <t xml:space="preserve"> 13.3</t>
  </si>
  <si>
    <t xml:space="preserve"> 13.4</t>
  </si>
  <si>
    <t xml:space="preserve"> 13.5</t>
  </si>
  <si>
    <t xml:space="preserve"> 13.6</t>
  </si>
  <si>
    <t xml:space="preserve"> 13.7</t>
  </si>
  <si>
    <t xml:space="preserve"> 13.8</t>
  </si>
  <si>
    <t xml:space="preserve"> 13.9</t>
  </si>
  <si>
    <t xml:space="preserve"> 13.10</t>
  </si>
  <si>
    <t xml:space="preserve"> 13.11</t>
  </si>
  <si>
    <t xml:space="preserve"> 13.12</t>
  </si>
  <si>
    <t xml:space="preserve"> 13.13</t>
  </si>
  <si>
    <t xml:space="preserve"> 13.14</t>
  </si>
  <si>
    <t xml:space="preserve"> 13.15</t>
  </si>
  <si>
    <t xml:space="preserve"> 13.16</t>
  </si>
  <si>
    <t xml:space="preserve"> 13.17</t>
  </si>
  <si>
    <t xml:space="preserve"> 13.18</t>
  </si>
  <si>
    <t xml:space="preserve"> 13.19</t>
  </si>
  <si>
    <t xml:space="preserve"> 13.20</t>
  </si>
  <si>
    <t xml:space="preserve"> 13.21</t>
  </si>
  <si>
    <t xml:space="preserve"> 13.22</t>
  </si>
  <si>
    <t xml:space="preserve"> 13.23</t>
  </si>
  <si>
    <t xml:space="preserve"> 14.1</t>
  </si>
  <si>
    <t xml:space="preserve"> 14.2</t>
  </si>
  <si>
    <t xml:space="preserve"> 14.3</t>
  </si>
  <si>
    <t xml:space="preserve"> 14.4</t>
  </si>
  <si>
    <t xml:space="preserve"> 14.5</t>
  </si>
  <si>
    <t xml:space="preserve"> 14.6</t>
  </si>
  <si>
    <t xml:space="preserve"> 14.7</t>
  </si>
  <si>
    <t xml:space="preserve"> 14.8</t>
  </si>
  <si>
    <t xml:space="preserve"> 14.9</t>
  </si>
  <si>
    <t xml:space="preserve"> 14.10</t>
  </si>
  <si>
    <t xml:space="preserve"> 14.11</t>
  </si>
  <si>
    <t xml:space="preserve"> 14.12</t>
  </si>
  <si>
    <t xml:space="preserve"> 14.13</t>
  </si>
  <si>
    <t xml:space="preserve"> 14.14</t>
  </si>
  <si>
    <t xml:space="preserve"> 14.15</t>
  </si>
  <si>
    <t xml:space="preserve"> 14.16</t>
  </si>
  <si>
    <t xml:space="preserve"> 14.17</t>
  </si>
  <si>
    <t xml:space="preserve"> 14.18</t>
  </si>
  <si>
    <t xml:space="preserve"> 14.19</t>
  </si>
  <si>
    <t xml:space="preserve"> 15.1</t>
  </si>
  <si>
    <t xml:space="preserve"> 15.2</t>
  </si>
  <si>
    <t xml:space="preserve"> 15.3</t>
  </si>
  <si>
    <t xml:space="preserve"> 15.4</t>
  </si>
  <si>
    <t xml:space="preserve"> 15.5</t>
  </si>
  <si>
    <t xml:space="preserve"> 15.6</t>
  </si>
  <si>
    <t xml:space="preserve"> 15.7</t>
  </si>
  <si>
    <t xml:space="preserve"> 15.8</t>
  </si>
  <si>
    <t xml:space="preserve"> 15.9</t>
  </si>
  <si>
    <t xml:space="preserve"> 15.10</t>
  </si>
  <si>
    <t xml:space="preserve"> 15.11</t>
  </si>
  <si>
    <t xml:space="preserve"> 15.12</t>
  </si>
  <si>
    <t xml:space="preserve"> 15.13</t>
  </si>
  <si>
    <t xml:space="preserve"> 15.14</t>
  </si>
  <si>
    <t xml:space="preserve"> 15.15</t>
  </si>
  <si>
    <t xml:space="preserve"> 15.16</t>
  </si>
  <si>
    <t xml:space="preserve"> 15.17</t>
  </si>
  <si>
    <t xml:space="preserve"> 15.18</t>
  </si>
  <si>
    <t xml:space="preserve"> 15.19</t>
  </si>
  <si>
    <t xml:space="preserve"> 15.20</t>
  </si>
  <si>
    <t xml:space="preserve"> 16.1</t>
  </si>
  <si>
    <t xml:space="preserve"> 16.2</t>
  </si>
  <si>
    <t xml:space="preserve"> 16.3</t>
  </si>
  <si>
    <t xml:space="preserve"> 16.4</t>
  </si>
  <si>
    <t xml:space="preserve"> 16.5</t>
  </si>
  <si>
    <t xml:space="preserve"> 16.6</t>
  </si>
  <si>
    <t xml:space="preserve"> 16.7</t>
  </si>
  <si>
    <t xml:space="preserve"> 16.8</t>
  </si>
  <si>
    <t xml:space="preserve"> 16.9</t>
  </si>
  <si>
    <t xml:space="preserve"> 16.10</t>
  </si>
  <si>
    <t xml:space="preserve"> 16.11</t>
  </si>
  <si>
    <t xml:space="preserve"> 16.12</t>
  </si>
  <si>
    <t xml:space="preserve"> 16.13</t>
  </si>
  <si>
    <t xml:space="preserve"> 16.14</t>
  </si>
  <si>
    <t xml:space="preserve"> 16.15</t>
  </si>
  <si>
    <t xml:space="preserve"> 16.16</t>
  </si>
  <si>
    <t xml:space="preserve"> 16.17</t>
  </si>
  <si>
    <t xml:space="preserve"> 16.18</t>
  </si>
  <si>
    <t xml:space="preserve"> 16.19</t>
  </si>
  <si>
    <t xml:space="preserve"> 16.20</t>
  </si>
  <si>
    <t xml:space="preserve"> 16.21</t>
  </si>
  <si>
    <t xml:space="preserve"> 16.22</t>
  </si>
  <si>
    <t xml:space="preserve"> 16.23</t>
  </si>
  <si>
    <t xml:space="preserve"> 16.24</t>
  </si>
  <si>
    <t xml:space="preserve"> 17.1</t>
  </si>
  <si>
    <t xml:space="preserve"> 17.2</t>
  </si>
  <si>
    <t xml:space="preserve"> 17.3</t>
  </si>
  <si>
    <t xml:space="preserve"> 17.4</t>
  </si>
  <si>
    <t xml:space="preserve"> 17.5</t>
  </si>
  <si>
    <t xml:space="preserve"> 17.6</t>
  </si>
  <si>
    <t xml:space="preserve"> 17.7</t>
  </si>
  <si>
    <t xml:space="preserve"> 18.1</t>
  </si>
  <si>
    <t xml:space="preserve"> 18.2</t>
  </si>
  <si>
    <t xml:space="preserve"> 18.3</t>
  </si>
  <si>
    <t xml:space="preserve"> 18.4</t>
  </si>
  <si>
    <t xml:space="preserve"> 18.5</t>
  </si>
  <si>
    <t xml:space="preserve"> 18.6</t>
  </si>
  <si>
    <t xml:space="preserve"> 18.7</t>
  </si>
  <si>
    <t xml:space="preserve"> 18.8</t>
  </si>
  <si>
    <t xml:space="preserve"> 18.9</t>
  </si>
  <si>
    <t xml:space="preserve"> 18.10</t>
  </si>
  <si>
    <t xml:space="preserve"> 18.11</t>
  </si>
  <si>
    <t xml:space="preserve"> 18.12</t>
  </si>
  <si>
    <t xml:space="preserve"> 18.13</t>
  </si>
  <si>
    <t xml:space="preserve"> 18.14</t>
  </si>
  <si>
    <t xml:space="preserve"> 18.15</t>
  </si>
  <si>
    <t xml:space="preserve"> 18.16</t>
  </si>
  <si>
    <t xml:space="preserve"> 18.17</t>
  </si>
  <si>
    <t xml:space="preserve"> 18.18</t>
  </si>
  <si>
    <t xml:space="preserve"> 18.19</t>
  </si>
  <si>
    <t xml:space="preserve"> 18.20</t>
  </si>
  <si>
    <t xml:space="preserve"> 18.21</t>
  </si>
  <si>
    <t xml:space="preserve"> 19.1</t>
  </si>
  <si>
    <t xml:space="preserve"> 19.2</t>
  </si>
  <si>
    <t xml:space="preserve"> 19.3</t>
  </si>
  <si>
    <t xml:space="preserve"> 19.4</t>
  </si>
  <si>
    <t xml:space="preserve"> 19.5</t>
  </si>
  <si>
    <t xml:space="preserve"> 19.6</t>
  </si>
  <si>
    <t xml:space="preserve"> 19.7</t>
  </si>
  <si>
    <t xml:space="preserve"> 19.8</t>
  </si>
  <si>
    <t xml:space="preserve"> 19.9</t>
  </si>
  <si>
    <t xml:space="preserve"> 19.10</t>
  </si>
  <si>
    <t xml:space="preserve"> 19.11</t>
  </si>
  <si>
    <t xml:space="preserve"> 19.12</t>
  </si>
  <si>
    <t xml:space="preserve"> 19.13</t>
  </si>
  <si>
    <t xml:space="preserve"> 19.14</t>
  </si>
  <si>
    <t xml:space="preserve"> 19.15</t>
  </si>
  <si>
    <t xml:space="preserve"> 19.16</t>
  </si>
  <si>
    <t xml:space="preserve"> 19.17</t>
  </si>
  <si>
    <t xml:space="preserve"> 19.18</t>
  </si>
  <si>
    <t xml:space="preserve"> 20.1</t>
  </si>
  <si>
    <t xml:space="preserve"> 20.2</t>
  </si>
  <si>
    <t xml:space="preserve"> 20.3</t>
  </si>
  <si>
    <t xml:space="preserve"> 20.4</t>
  </si>
  <si>
    <t xml:space="preserve"> 20.5</t>
  </si>
  <si>
    <t xml:space="preserve"> 20.6</t>
  </si>
  <si>
    <t xml:space="preserve"> 20.7</t>
  </si>
  <si>
    <t xml:space="preserve"> 20.8</t>
  </si>
  <si>
    <t xml:space="preserve"> 20.9</t>
  </si>
  <si>
    <t xml:space="preserve"> 20.10</t>
  </si>
  <si>
    <t xml:space="preserve"> 20.11</t>
  </si>
  <si>
    <t xml:space="preserve"> 20.12</t>
  </si>
  <si>
    <t xml:space="preserve"> 20.13</t>
  </si>
  <si>
    <t xml:space="preserve"> 20.14</t>
  </si>
  <si>
    <t xml:space="preserve"> 20.15</t>
  </si>
  <si>
    <t xml:space="preserve"> 20.16</t>
  </si>
  <si>
    <t xml:space="preserve"> 20.17</t>
  </si>
  <si>
    <t xml:space="preserve"> 20.18</t>
  </si>
  <si>
    <t xml:space="preserve"> 21.1</t>
  </si>
  <si>
    <t xml:space="preserve"> 21.2</t>
  </si>
  <si>
    <t xml:space="preserve"> 21.3</t>
  </si>
  <si>
    <t xml:space="preserve"> 22.1</t>
  </si>
  <si>
    <t xml:space="preserve"> 22.2</t>
  </si>
  <si>
    <t xml:space="preserve"> 22.3</t>
  </si>
  <si>
    <t xml:space="preserve"> 22.4</t>
  </si>
  <si>
    <t xml:space="preserve"> 22.5</t>
  </si>
  <si>
    <t xml:space="preserve"> 22.6</t>
  </si>
  <si>
    <t xml:space="preserve"> 22.7</t>
  </si>
  <si>
    <t xml:space="preserve"> 22.8</t>
  </si>
  <si>
    <t xml:space="preserve"> 22.9</t>
  </si>
  <si>
    <t xml:space="preserve"> 22.10</t>
  </si>
  <si>
    <t xml:space="preserve"> 22.11</t>
  </si>
  <si>
    <t xml:space="preserve"> 22.12</t>
  </si>
  <si>
    <t xml:space="preserve"> 22.13</t>
  </si>
  <si>
    <t xml:space="preserve"> 22.14</t>
  </si>
  <si>
    <t xml:space="preserve"> 22.15</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</si>
  <si>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</si>
  <si>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</si>
  <si>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</si>
  <si>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</si>
  <si>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</si>
  <si>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</si>
  <si>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</si>
  <si>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</si>
  <si>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</si>
  <si>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23.10</t>
  </si>
  <si>
    <t xml:space="preserve"> 23.11</t>
  </si>
  <si>
    <t xml:space="preserve"> 23.12</t>
  </si>
  <si>
    <t xml:space="preserve"> 23.13</t>
  </si>
  <si>
    <t xml:space="preserve"> 23.14</t>
  </si>
  <si>
    <t xml:space="preserve"> 23.15</t>
  </si>
  <si>
    <t xml:space="preserve"> 23.16</t>
  </si>
  <si>
    <t xml:space="preserve"> 23.17</t>
  </si>
  <si>
    <t xml:space="preserve"> 23.18</t>
  </si>
  <si>
    <t xml:space="preserve"> 23.19</t>
  </si>
  <si>
    <t xml:space="preserve"> 23.20</t>
  </si>
  <si>
    <t xml:space="preserve"> 23.21</t>
  </si>
  <si>
    <t xml:space="preserve"> 23.22</t>
  </si>
  <si>
    <t xml:space="preserve"> 23.23</t>
  </si>
  <si>
    <t xml:space="preserve"> 23.24</t>
  </si>
  <si>
    <t xml:space="preserve"> 23.25</t>
  </si>
  <si>
    <t xml:space="preserve"> 23.26</t>
  </si>
  <si>
    <t xml:space="preserve"> 23.27</t>
  </si>
  <si>
    <t>Papildus komplekts plakanam jumtam</t>
  </si>
  <si>
    <t xml:space="preserve"> 4.31</t>
  </si>
  <si>
    <t xml:space="preserve"> 4.32</t>
  </si>
  <si>
    <t xml:space="preserve"> 4.33</t>
  </si>
  <si>
    <t xml:space="preserve"> 4.34</t>
  </si>
  <si>
    <t xml:space="preserve"> 4.35</t>
  </si>
  <si>
    <t xml:space="preserve"> 4.36</t>
  </si>
  <si>
    <t xml:space="preserve"> 4.37</t>
  </si>
  <si>
    <t xml:space="preserve"> 4.38</t>
  </si>
  <si>
    <t xml:space="preserve"> 4.43</t>
  </si>
  <si>
    <t>Iekārtas ēkā</t>
  </si>
  <si>
    <t xml:space="preserve">Dzesēšanas sistēmu U veida kondensāta sifons DN40 ar uzpildīšanas atzaru 3/4" </t>
  </si>
  <si>
    <t>H&amp;L 136.2 vai altern</t>
  </si>
  <si>
    <t>kompl</t>
  </si>
  <si>
    <t>gab</t>
  </si>
  <si>
    <t>Cauruļvadi un fasondaļas kondensāta drenāžai no dzesētājiem</t>
  </si>
  <si>
    <t>PVC gludsienu kanalizācijas caurules ar uzmavu</t>
  </si>
  <si>
    <t>Cauruļvadi un fasondaļas kondensāta drenāžas sist. pieslēgumiem pie K1</t>
  </si>
  <si>
    <t>PVC cauruļu veidgabali</t>
  </si>
  <si>
    <t>Iekārtas</t>
  </si>
  <si>
    <t>Vertikāla pieslēguma lietus ūdens savācējs ar lapu uztvērēju, siltumizolāciju, bitumena hidroizolācijas iestrādes elementu, salizturīgs un ar elektroapsildes elementu</t>
  </si>
  <si>
    <t>HL 62.1H/1 vai altern</t>
  </si>
  <si>
    <t>Lietus notekcauruļu savācošā piltuve ar revīzijas lūku un lapu uztvērēju, PP</t>
  </si>
  <si>
    <t>HL 660/2 vai altern</t>
  </si>
  <si>
    <t>DN125/100</t>
  </si>
  <si>
    <t>8m pašregulējošs apsildes  elektrokabelis PC un ķeta cauruļvadu apsildei no iekšpuses, komplektā ar montāžas piederumiem un palīgmateriāliem</t>
  </si>
  <si>
    <t>DEVIiceguard 18 vai altern</t>
  </si>
  <si>
    <t>L=8m, 230V, 144W</t>
  </si>
  <si>
    <t>Europlast RL2020 vai altern.</t>
  </si>
  <si>
    <t>PVC cauruļvadu sistēma</t>
  </si>
  <si>
    <t>DN100 (Ø110x3,2), L=0,5m</t>
  </si>
  <si>
    <t>DN100 (Ø110x3,2), L=1m</t>
  </si>
  <si>
    <t>DN100 (Ø110x3,2), L=2m</t>
  </si>
  <si>
    <t>Kanalizācijas caurules PVC pāreja, ieguldīšanai gruntī</t>
  </si>
  <si>
    <t>PVC savienojošais veidgabals ar ķeta cauruli</t>
  </si>
  <si>
    <t>PVC uzmavas korķis</t>
  </si>
  <si>
    <t>Virtuves tehnoloģiskās iekārtas</t>
  </si>
  <si>
    <t>Virtuves tehnoloģisko iekārtu pieslēgums pie kanalizācijas sistēmas</t>
  </si>
  <si>
    <t>Traps grīdas ar vertikālo izlaidi, nerūsējošā tērauda ar nerūsējošā tērauda resti virtuvēm</t>
  </si>
  <si>
    <t>ACO EG vai alternatīvs</t>
  </si>
  <si>
    <t>Ø150</t>
  </si>
  <si>
    <t>Cauruļvadi ēkā</t>
  </si>
  <si>
    <t>TELEKOMUNIKĀCIJU UN DATORU TĪKLS</t>
  </si>
  <si>
    <t>APSARDZES SIGNALIZĀCIJAS SISTĒMA</t>
  </si>
  <si>
    <t>VIDEONOVĒROŠANAS SISTĒMA</t>
  </si>
  <si>
    <t>AUTOMĀTISKĀ UGUNSGRĒKA ATKLĀŠANAS UN TRAUKSMES SIGNALIZĀCIJAS SISTĒMA</t>
  </si>
  <si>
    <t>ELEKTROAPGĀDE, APGAISMOJUMS UN ZIBENSAIZSARDZĪBA</t>
  </si>
  <si>
    <t xml:space="preserve"> 1-11</t>
  </si>
  <si>
    <t xml:space="preserve"> 1-12</t>
  </si>
  <si>
    <t xml:space="preserve"> 1-13</t>
  </si>
  <si>
    <t xml:space="preserve"> 1-14</t>
  </si>
  <si>
    <t xml:space="preserve"> 1-15</t>
  </si>
  <si>
    <t>TEHNOLOĢISKĀS IEKĀRTAS</t>
  </si>
  <si>
    <t xml:space="preserve"> 4-2</t>
  </si>
  <si>
    <t>CENTRĀLĀ IZZIŅOŠANAS SISTĒMA</t>
  </si>
  <si>
    <t xml:space="preserve">Tāme sastādīta 2020.gada tirgus cenās, pamatojoties uz EL daļas rasējumiem. </t>
  </si>
  <si>
    <t xml:space="preserve">Tāme sastādīta 2020.gada tirgus cenās, pamatojoties uz ESS daļas rasējumiem. </t>
  </si>
  <si>
    <t xml:space="preserve">Telekomunikācijas iekārtu un tīkla sadales grīdas skapis 48U, komlektā ar:  - sānu paneļi 2 gab,  priekšējās stikla durvis, aizmugurējās durvis metāla, durvju slēdzene, aksesuāri,skrūves, putekļu birstes, ventilatoru modulis ar 3 ventilatoriem, </t>
  </si>
  <si>
    <t>Telekomunikācijas iekārtu un tīkla sadales sienas skapis 15U, Komplektā ar: priekšējās stikla durvis, ventilatoru modulis ar 2 ventilatoriem</t>
  </si>
  <si>
    <t xml:space="preserve">Nepārtrauktās barošanas bloks UPS </t>
  </si>
  <si>
    <t xml:space="preserve">1500ВА </t>
  </si>
  <si>
    <t>Optiskais komutācijas panelis FO 24x SC-SC</t>
  </si>
  <si>
    <t>Adapteris SC/SC duplex SM</t>
  </si>
  <si>
    <t>Kasete optiskā 12 dzīslu ar vāku</t>
  </si>
  <si>
    <t>ODF-12</t>
  </si>
  <si>
    <t>SC SM pigtail 9/125 1m un termocaurule 6cm.</t>
  </si>
  <si>
    <t>SC50MM2M</t>
  </si>
  <si>
    <t>Komutācijas panelis 24xRJ45 CAT.6</t>
  </si>
  <si>
    <t>Komutācijas kabelis UTP RJ45-RJ45</t>
  </si>
  <si>
    <t>2m, cat.6</t>
  </si>
  <si>
    <t>Panelis - kabelu fiksators</t>
  </si>
  <si>
    <t>TFP 01</t>
  </si>
  <si>
    <t>Tīkla komutātors 24xRj45 10/100/1000Mbit/s, PoE 802.3af &amp; 802.3at +4SFP ports, max 370W uz 24 portiem (Wi-Fi piek.punktiem)</t>
  </si>
  <si>
    <t>precizēt</t>
  </si>
  <si>
    <t>Tīkla komutātors 48xRj45 10/100/1000Mbit/s, PoE 802.3af &amp; 802.3at +4SFP ports, max 370W uz 24 portiem (Wi-Fi piek.punktiem)</t>
  </si>
  <si>
    <t>Wi-Fi piekuves punkts</t>
  </si>
  <si>
    <t>UBIQUITI UNIFI AP AC LR</t>
  </si>
  <si>
    <t>Media konverteris (SFP modulis) 1Gbit/s (SM)</t>
  </si>
  <si>
    <t>TP-Link TL-SM311LS</t>
  </si>
  <si>
    <t>Savienošanas OŠ kabelis SM9/125</t>
  </si>
  <si>
    <t xml:space="preserve">Telefona centrale </t>
  </si>
  <si>
    <t>Cat 6</t>
  </si>
  <si>
    <t xml:space="preserve">Datu rozete 2xRJ45 </t>
  </si>
  <si>
    <t>Kabelis</t>
  </si>
  <si>
    <t>4x2x0.5 UTP Cat 6</t>
  </si>
  <si>
    <t>Optiskais kabelis</t>
  </si>
  <si>
    <t>4xSM 9/125</t>
  </si>
  <si>
    <t>Caurule d40mm</t>
  </si>
  <si>
    <t>Gofreta caurule d20mm</t>
  </si>
  <si>
    <t xml:space="preserve">Izpilddokumentācijas izgatavošanas darbi </t>
  </si>
  <si>
    <t>6</t>
  </si>
  <si>
    <t>11</t>
  </si>
  <si>
    <t>10</t>
  </si>
  <si>
    <t>8</t>
  </si>
  <si>
    <t>7</t>
  </si>
  <si>
    <t>9</t>
  </si>
  <si>
    <t>Integriti drošības kontrolieris (ISC) metāla korpusā</t>
  </si>
  <si>
    <t>INTG-996001EUPS</t>
  </si>
  <si>
    <t>Integriti servisa tastatūra</t>
  </si>
  <si>
    <t>INTG-995000</t>
  </si>
  <si>
    <t>Integriti tastatūra</t>
  </si>
  <si>
    <t>INTG-996000</t>
  </si>
  <si>
    <t>INTG-996005PCB&amp;K</t>
  </si>
  <si>
    <t xml:space="preserve">8 Zonu paplašinātājs </t>
  </si>
  <si>
    <t>Akumulators 12V 7.0Ah, hermētisks, neapkalpojams</t>
  </si>
  <si>
    <t>F12V7.0AH</t>
  </si>
  <si>
    <t xml:space="preserve">Programmatūra Integriti </t>
  </si>
  <si>
    <t>lic.</t>
  </si>
  <si>
    <t>Durvju magnētiskais kontakts</t>
  </si>
  <si>
    <t>SC555AL</t>
  </si>
  <si>
    <t>Komutācijas kārba ar kontaktiem</t>
  </si>
  <si>
    <t>J81</t>
  </si>
  <si>
    <t>116 dB āra sirēna ar stroblampu un akumulatoru</t>
  </si>
  <si>
    <t>SL-200B</t>
  </si>
  <si>
    <t>Piekļuves kontroles karšu nolasītājs</t>
  </si>
  <si>
    <t>Rosslare AY-CR12W</t>
  </si>
  <si>
    <t xml:space="preserve">PK sprūdu b.b.metāla kārbā </t>
  </si>
  <si>
    <t>12V</t>
  </si>
  <si>
    <t>Kabelis UTP 4x2x0,5 Cat.5e</t>
  </si>
  <si>
    <t>Kabelis 8x0,22</t>
  </si>
  <si>
    <t>CQR</t>
  </si>
  <si>
    <t>Kabelis 4x0,22</t>
  </si>
  <si>
    <t>Gofreta caurule d16mm</t>
  </si>
  <si>
    <t>Izpilddokumentācija un sistēmas palaišana</t>
  </si>
  <si>
    <t>Videonovērošanas stacija - Iespēja vienlaicīgi apskatīt līdz 16 kamerām. Video attēlošanas ātrums līdz 25 kadriem sekundē. Iespējams pieslēgt monitoru (hdmi / vga). Tīkla interfeiss Gbit ethernet. Iebūvēts DVD-RW. ,IP video licenses.</t>
  </si>
  <si>
    <t xml:space="preserve">IP kamera </t>
  </si>
  <si>
    <t>AXIS M3045-V</t>
  </si>
  <si>
    <t>IP ārēja video kamera</t>
  </si>
  <si>
    <t>AXIS M2025-LE</t>
  </si>
  <si>
    <t>Dators HDD 1Tb 4GB SC DVDRW Windows 10</t>
  </si>
  <si>
    <t>Video Monitors</t>
  </si>
  <si>
    <t>SMT-2233</t>
  </si>
  <si>
    <t>Kabelis UTP 4x2x0.5</t>
  </si>
  <si>
    <t>CAT.6E</t>
  </si>
  <si>
    <t>Pārsprieguma aizsardzība+mont.karba</t>
  </si>
  <si>
    <t>Gofrēta caurule ∅16</t>
  </si>
  <si>
    <t>LEGRAND</t>
  </si>
  <si>
    <t>Gofrēta caurule ∅25</t>
  </si>
  <si>
    <t xml:space="preserve">Kabeļu penālis 80x40 mm </t>
  </si>
  <si>
    <t xml:space="preserve">Tāme sastādīta 2020.gada tirgus cenās, pamatojoties uz UATS daļas rasējumiem. </t>
  </si>
  <si>
    <t xml:space="preserve">UAS adrešu centrālā vadības pults. </t>
  </si>
  <si>
    <t>FX 3NET/LV</t>
  </si>
  <si>
    <t>Akumulators , hermētisks, neapkalpojams</t>
  </si>
  <si>
    <t>12V 17.0Ah</t>
  </si>
  <si>
    <t>Adresu ugunsdrošības trauksmes poga ar izolātoru</t>
  </si>
  <si>
    <t>Adresu optiskais dūmu detektors</t>
  </si>
  <si>
    <t>Adresu siltuma detektors</t>
  </si>
  <si>
    <t>Adresu detektoru bāze</t>
  </si>
  <si>
    <t>B501AP</t>
  </si>
  <si>
    <t>Adresu vadības modulis</t>
  </si>
  <si>
    <t>Elektrobarošanas nedegošais kabelis 3x1.5</t>
  </si>
  <si>
    <t>HLGs3x1,5</t>
  </si>
  <si>
    <t>Nedegošais E30/E60 kabelis</t>
  </si>
  <si>
    <t>Pastiprinātājs 480W (pick-720W) (3U) +1 rezervē</t>
  </si>
  <si>
    <t>LBB1938/20</t>
  </si>
  <si>
    <t>Līnijas sadalītājs, 6-līnijas (Router) (3U)</t>
  </si>
  <si>
    <t>LBB1992/00</t>
  </si>
  <si>
    <t>Galvēnais modulis (Controller) (3U) ar EMG mikrofonu</t>
  </si>
  <si>
    <t>LBB1990/00</t>
  </si>
  <si>
    <t>Barošanas bloks 24VDC 720W (UPS) (4U)</t>
  </si>
  <si>
    <t>PLN-24CH12</t>
  </si>
  <si>
    <t>Akumulatoru batareija 65Ast</t>
  </si>
  <si>
    <t>QPOWER</t>
  </si>
  <si>
    <t>Attālinātais vadības bloks ar mikrafonu (call station)</t>
  </si>
  <si>
    <t>LBB1956/00</t>
  </si>
  <si>
    <t>Plaukts iekārtām PR1U45, stiprināms 4 punktos, 650mm, līdz 85kg)</t>
  </si>
  <si>
    <t>LAPPCOM</t>
  </si>
  <si>
    <t xml:space="preserve">Sienas skaļruni </t>
  </si>
  <si>
    <t>LBC 3018/01</t>
  </si>
  <si>
    <t>Līnijas kontroles gala elements (EOL)</t>
  </si>
  <si>
    <t>PLN-DMY60</t>
  </si>
  <si>
    <t>Kabelis ugunsizturīgs (E30)</t>
  </si>
  <si>
    <t>JE-H(st)H 2x2x0.8</t>
  </si>
  <si>
    <t>Demontāžas darbi</t>
  </si>
  <si>
    <t>Asfaltbetona ceļa seguma demontāža (frēzēšana) un izvešana otreizējai pārstrādei</t>
  </si>
  <si>
    <t>esošais</t>
  </si>
  <si>
    <t>Horient =~ 50mm + 200mm</t>
  </si>
  <si>
    <t xml:space="preserve">Monolītas dzelzsbetona plātnes demontāža un izvešana </t>
  </si>
  <si>
    <t>Horient =~ 130mm + 150mm</t>
  </si>
  <si>
    <t>Betona bruģakmeņu ieklājuma un apakšklāja demontāža</t>
  </si>
  <si>
    <t>Horient.= ~70mm + 150mm</t>
  </si>
  <si>
    <t>Ielas bortakmeņa demontāža</t>
  </si>
  <si>
    <t>esošs</t>
  </si>
  <si>
    <t>Ietves bortakmeņa demontāža</t>
  </si>
  <si>
    <t>Esošā ūdensvada demontāža gruntsgabalā</t>
  </si>
  <si>
    <t>d100</t>
  </si>
  <si>
    <t>Esošās ūdensvada dzelzsbetona sazarojumu akas demontāža gruntsgabalā</t>
  </si>
  <si>
    <t>DN1000</t>
  </si>
  <si>
    <t>Seguma atjaunošana</t>
  </si>
  <si>
    <t>Asfaltbetona ceļa seguma konstrukcijas atjaunošana</t>
  </si>
  <si>
    <t>Asfaltbetona seguma savienojošo šuvju apstrāde ar bitumenu un sīkšķembām</t>
  </si>
  <si>
    <t>Ielas bortakmeņa atkārtota uztādīšana</t>
  </si>
  <si>
    <t>Ietves bortakmeņa atkārtota uzstādīšana</t>
  </si>
  <si>
    <t>Betona bruģakmeņu ieklājuma atkārtota uzstādīšana ar  apakšklāja atjaunošana</t>
  </si>
  <si>
    <t>Dzelzsbetona plātnes ceļa seguma konstrukcijas atjaunošana</t>
  </si>
  <si>
    <t>Tranšejas rakšana ar mehāniskiem palīglīdzekļiem, pie vidējā dziļuma 1,8m</t>
  </si>
  <si>
    <t>m3</t>
  </si>
  <si>
    <t>Tranšejas rakšana ar mehāniskiem palīglīdzekļiem, pie vidējā dziļuma 1,9m</t>
  </si>
  <si>
    <t>Būvbedres rakšana ar mehāniskiem palīglīdzekļiem, pie vidējā dziļuma 1,9m</t>
  </si>
  <si>
    <t>Šķērsojamā, esošā sadzīves kanalizācijas vada atšurfēšana</t>
  </si>
  <si>
    <t>Šķērsojamā, esošā lietus kanalizācijas vada atšurfēšana</t>
  </si>
  <si>
    <t>d200</t>
  </si>
  <si>
    <t xml:space="preserve">Šķērsojums ar proj. sadzīves kanalizācijas vadu </t>
  </si>
  <si>
    <t>DN150, OD=160mm</t>
  </si>
  <si>
    <t>Šķērsojums ar proj. lietus kanalizācias vadu</t>
  </si>
  <si>
    <t>Šķērsojums ar proj. bezkanāla siltumtrasi</t>
  </si>
  <si>
    <t>OD=140mm</t>
  </si>
  <si>
    <t>Šķērsojums ar proj. elektrokabeli</t>
  </si>
  <si>
    <t>Šķērsojums ar proj. sakaru kabeli</t>
  </si>
  <si>
    <t>Šķērsojamā, esošā vidējā sprieguma elektrokabeļa atšurfēšana</t>
  </si>
  <si>
    <t>Šķērsojamā, esošā zemā sprieguma elektrokabeļa atšurfēšana</t>
  </si>
  <si>
    <t>Šķērsojamā, esošā elektronisko sakaru kabeļa atšurfēšana</t>
  </si>
  <si>
    <t>Smilts pabērums un apbērums caurļvadam</t>
  </si>
  <si>
    <t xml:space="preserve">pamatnes h=150mm, apbēruma  h=300mm </t>
  </si>
  <si>
    <t>Tranšejas aizbēršana ar izrakto grunti no ierīkotā apbēruma ap cauruļvadu līdz esošā seguma virsējai kārtai, blietējot ik pa 30cm</t>
  </si>
  <si>
    <t>Izraktās grunts utilizācija</t>
  </si>
  <si>
    <t>Vispārējie darbi</t>
  </si>
  <si>
    <t>Teritorijas ūdensvada posma d100 noslēgšana/ pieslēgšana gruntsgabalā</t>
  </si>
  <si>
    <t>Ūdensvada atslēguma vietas hidrauliskā pārbaude</t>
  </si>
  <si>
    <t>Ūdensvada pieslēguma vietas, izbūvētā ūdensvada pievada  hidrauliskā pārbaude</t>
  </si>
  <si>
    <t>Ūdens ievadmezgla pārslēgums Ēkā Nr.3</t>
  </si>
  <si>
    <t>Izpilddokumentācijas un uzmērījumu sagatavošana par veiktā ūdens pievada izbūvi</t>
  </si>
  <si>
    <t>Ūdens pievada dezinfekcija</t>
  </si>
  <si>
    <t>Tranšejas sienas balstīšana ar vairogiem</t>
  </si>
  <si>
    <t>Montāžas darbi</t>
  </si>
  <si>
    <t>Dzeramā ūdens polietilēna ūdensvada (PE) caurule, izbūve</t>
  </si>
  <si>
    <t>PE100 SDR17, PN10 (Pipelife vai altern.)</t>
  </si>
  <si>
    <t>OD=40mm, ID=32,6mm, DN32</t>
  </si>
  <si>
    <t>OD=63mm, ID=55,4mm, DN50</t>
  </si>
  <si>
    <t>Universālais atloku adapteris, izbūvējams gruntī, izbūve</t>
  </si>
  <si>
    <t>PN≥10 (Hawle vai altern.)</t>
  </si>
  <si>
    <t>"Aklā" tipa atloks, komplektā ar skrūvēm, uzgriežņiem un paplāksnēm, izbūvējams gruntī, izbūve</t>
  </si>
  <si>
    <t>Universālā seglu uzmava ķeta caurulei DN100 ar pievienojuma iekšējo vītni 2", izbūvējams gruntī, izbūve</t>
  </si>
  <si>
    <t>ID=114mm/        2" iek.</t>
  </si>
  <si>
    <t>Elektrometināmā pāreja PE OD=40mm caurulei ar ārējo pievienojuma vītni 1 1/4", izbūve</t>
  </si>
  <si>
    <t>PN≥10 (Scan-Plast vai altern.)</t>
  </si>
  <si>
    <t xml:space="preserve">ID=40mm/          1 1/4" ār. </t>
  </si>
  <si>
    <t>Elektrometināmā pāreja PE OD=63mm caurulei ar iekšējo pievienojuma vītni 2", izbūve</t>
  </si>
  <si>
    <t xml:space="preserve">ID=63mm/        2" ār. </t>
  </si>
  <si>
    <t>Elektrometināmā 90o pāreja PE OD=63mm caurulei ar ārējo pievienojuma vītni 2", izbūve</t>
  </si>
  <si>
    <t>ID=63mm/        2" ār. - 90o</t>
  </si>
  <si>
    <t>Elektrometināmais trejgabals PE OD=63mm caurulei, izbūve</t>
  </si>
  <si>
    <t xml:space="preserve">OD=63mm </t>
  </si>
  <si>
    <t>Elektrometināmā uzmava PE OD=63mm caurulei, izbūve</t>
  </si>
  <si>
    <t>ID=63mm</t>
  </si>
  <si>
    <t>Ķeta ekspluatācijas aizbīdnis DN32 ar ārējo vītni 2" un uzmavu PE OD=40mm cauruļvadam, izbūvējams gruntī, izbūve</t>
  </si>
  <si>
    <t>DN32 (1 1/4"), L=245</t>
  </si>
  <si>
    <t>Ķeta ekspluatācijas aizbīdnis DN50 ar ārējo vītni 2" un uzmavu PE OD=40mm cauruļvadam, izbūvējams gruntī, izbūve</t>
  </si>
  <si>
    <t>DN50 (2"), L=264</t>
  </si>
  <si>
    <t>Teleskopiskais kāta pagarinātājs (atslēgstienis) pazemes tipa ķīļveida servisa aizbīdnim DN50, izbūve</t>
  </si>
  <si>
    <t>(Hawle vai altern.)</t>
  </si>
  <si>
    <t>1,3-1,8m</t>
  </si>
  <si>
    <t>Atslēgstieņu/ kapju atbalsta plāksne no augsta blīvuma polietilēna (HDPE), izbūve</t>
  </si>
  <si>
    <t>OD=390mm, H=30mm</t>
  </si>
  <si>
    <t>Augsta blīvuma plastmasas peldošā tipa aizbīdņu kape ar kapes čaulu, slodzei 40t, izbūve asfaltbetonā</t>
  </si>
  <si>
    <t>ID=160mm, H=200-400</t>
  </si>
  <si>
    <t>Dolomītšķembas, izbūve</t>
  </si>
  <si>
    <t>fr.0-32mm</t>
  </si>
  <si>
    <t>Lodveida krāns ar iekšējām vītnēm 1 1/4"</t>
  </si>
  <si>
    <t>(GF vai altern)</t>
  </si>
  <si>
    <t xml:space="preserve">Cauruma urbšana pamatos </t>
  </si>
  <si>
    <t xml:space="preserve">Hermetizējošs atloks ūdens ievadam caur ēkas pamatiem </t>
  </si>
  <si>
    <t>ACO Aplex MONO vai altern.</t>
  </si>
  <si>
    <t>Ø125, L=55mm</t>
  </si>
  <si>
    <t>Palīgmateriāli montāžai</t>
  </si>
  <si>
    <t>Ūdens komercuzskaites mēraparāta mezgls</t>
  </si>
  <si>
    <t>Ielas ūdensvada atzara d250 noslēgšana/ pieslēgšana uz Ulbrokas ielas</t>
  </si>
  <si>
    <t>Ūdens mērītājs daudzplūsmu, sausā tipa ar noplombējamām saskrūvēm 1 1/4"</t>
  </si>
  <si>
    <t>Zenner MTK vai alternat</t>
  </si>
  <si>
    <t>DN32 Qn=6,0m3/h, (Q3=10m3/h)</t>
  </si>
  <si>
    <t>Cinkots tērauda atloks ar iekšējo vītni 2"</t>
  </si>
  <si>
    <t xml:space="preserve">PN10, EE Odlewnia vai altern </t>
  </si>
  <si>
    <t>Ķeta nipelis, cinkots ar ārējām vītnēm</t>
  </si>
  <si>
    <t>2"</t>
  </si>
  <si>
    <t>PN10, GF vai altern</t>
  </si>
  <si>
    <t>Misiņa sietiņfiltrs ar iekšējām vītnēm 2"</t>
  </si>
  <si>
    <t>Ķeta līkums cinkots ar iekšējām vītnēm 2"</t>
  </si>
  <si>
    <t xml:space="preserve">DN50 </t>
  </si>
  <si>
    <t xml:space="preserve">Ķeta pāreja cinkota ar ārējo vītni 2"un iekšējo vītni 1 1/4"" </t>
  </si>
  <si>
    <t>DN50/DN32</t>
  </si>
  <si>
    <t>Tērauda īscaurule cinkota ar vītnēm 1 1/4"</t>
  </si>
  <si>
    <t xml:space="preserve">DN32, L=160mm                  </t>
  </si>
  <si>
    <t xml:space="preserve">DN32, L=90mm                  </t>
  </si>
  <si>
    <t>Tērauda īscaurule cinkota ar vītnēm 2"</t>
  </si>
  <si>
    <t xml:space="preserve">DN50, L=160mm                  </t>
  </si>
  <si>
    <t>Ķeta uzmava cinkota ar iekšējām vītnēm 1 1/4"</t>
  </si>
  <si>
    <t>Ķeta trejgabals ar iekšējām vītnēm 2"-1/2"-2"</t>
  </si>
  <si>
    <t>Misiņa vienvirziena vārsts ar iekšējām vītnēm 2"</t>
  </si>
  <si>
    <t>Ķeta nipelis, cinkots ar ārējām vītnēm 1/2"</t>
  </si>
  <si>
    <t>Manometrs 0-10bar ar pievienojuma ārējo vītni 1/2"</t>
  </si>
  <si>
    <t>WATTS vai alternat. PN10</t>
  </si>
  <si>
    <t xml:space="preserve"> 0-10bar, DN15</t>
  </si>
  <si>
    <t>Stiprinājuma skava ar gumijas ieliktni</t>
  </si>
  <si>
    <t>ID 42mm</t>
  </si>
  <si>
    <t>50x50x4mm, L=450mm</t>
  </si>
  <si>
    <t>Palīgmateriāli montāžai (skrūves, blīves u.t.t.)</t>
  </si>
  <si>
    <t xml:space="preserve"> 6.22</t>
  </si>
  <si>
    <t xml:space="preserve">Tāme sastādīta 2020.gada tirgus cenās, pamatojoties uz UKT daļas rasējumiem. </t>
  </si>
  <si>
    <t>vieta</t>
  </si>
  <si>
    <t xml:space="preserve">Tāme sastādīta 2020.gada tirgus cenās, pamatojoties uz ŪKT daļas rasējumiem. </t>
  </si>
  <si>
    <t>Zālāja seguma noņemšana un izvešana</t>
  </si>
  <si>
    <t>h=~150mm</t>
  </si>
  <si>
    <t>Esošā kanalizācijas cauruļvada d100 demontāža</t>
  </si>
  <si>
    <t>Esošā, nedarbojoša elektrokabeļa demontāža</t>
  </si>
  <si>
    <t>Esošas dzelzsbetona grodu akas  demontāža</t>
  </si>
  <si>
    <t>H~1,2m</t>
  </si>
  <si>
    <t>Zālāja atjaunošana ar melnzemes pievešanu</t>
  </si>
  <si>
    <t>Tranšejas rakšana ar mehāniskiem palīglīdzekļiem, pie vidējā dziļuma 1,2m</t>
  </si>
  <si>
    <t>Šķērsojamā, esošā VSP2 gāzes vada atšurfēšana</t>
  </si>
  <si>
    <t>d63</t>
  </si>
  <si>
    <t>Šķērsojamo, esošo vidējā sprieguma elektrokabeļu atšurfēšana</t>
  </si>
  <si>
    <t>Šķērsojamo, nedarbojošos elektrokabeļu atšurfēšana</t>
  </si>
  <si>
    <t xml:space="preserve">Šķērsojums ar proj. elektrokabeli </t>
  </si>
  <si>
    <t>Šķērsojamā, esošā nedarbojošā elektronisko sakaru kabeļa atšurfēšana</t>
  </si>
  <si>
    <t>Šķērsojumā, esošā gāzes vada elektroaizsardzības kabeļa atšurfēšana</t>
  </si>
  <si>
    <t>Šķērsojums/paralēla izbūve gar esošu gāzes vada elektroaizsardzības kabeli</t>
  </si>
  <si>
    <t xml:space="preserve">Šķērsojums ar esošu, siltumtrases kanālu </t>
  </si>
  <si>
    <t>Izraktās grunts un zālāja utilizācija</t>
  </si>
  <si>
    <t>Izpilddokumentācijas un uzmērījumu sagatavošana par veiktā sadzīves kanalizācijas atzara izbūvi</t>
  </si>
  <si>
    <t>Kanalizācijas vada pieslēguma izbūve pie esošas dzelzsbetona akas</t>
  </si>
  <si>
    <t>piesl.</t>
  </si>
  <si>
    <t>Kanalizācijas tekņu atjaunošan esošajās dzelzsbetona skatakās</t>
  </si>
  <si>
    <t>Esošo dzelzsbetona aku hidroizolācijas atjaunošana pieslēguma vietās</t>
  </si>
  <si>
    <t>Cauruļvadu izbūve</t>
  </si>
  <si>
    <t>PVC gludsienu kanalizācijas caurule ar uzmavu, izbūve</t>
  </si>
  <si>
    <t>PVC, SN8 (Wavin vai altern.)</t>
  </si>
  <si>
    <t>DN100, OD=110mm,  L=3m</t>
  </si>
  <si>
    <t>DN100, OD=110mm,  L=6m</t>
  </si>
  <si>
    <t>DN150, OD=160mm,  L=1m</t>
  </si>
  <si>
    <t>DN150, OD=160mm,  L=3m</t>
  </si>
  <si>
    <t>DN150, OD=160mm,  L=6m</t>
  </si>
  <si>
    <t>Dubultuzmava, izbūve</t>
  </si>
  <si>
    <t>DN100, OD=110mm</t>
  </si>
  <si>
    <t>PVC gludsienu kanalizācijas līkums ar uzmavu, izbūve</t>
  </si>
  <si>
    <t>DN100-15o, OD=110mm</t>
  </si>
  <si>
    <t>DN100-45o, OD=110mm</t>
  </si>
  <si>
    <t>DN150-15o, OD=160mm</t>
  </si>
  <si>
    <t>Kanalizācijas cauruļu diametru pāreja ar uzmavu</t>
  </si>
  <si>
    <t>DN150-100 (OD160-110mm)</t>
  </si>
  <si>
    <t>Īsā aizsargčaula gludsienu kan. caurulei DN/OD160, izbūve</t>
  </si>
  <si>
    <t>OD=198mm, L=116mm</t>
  </si>
  <si>
    <t>Cauruma urbšana dzelzsbetona akas sienā</t>
  </si>
  <si>
    <t>Ø225</t>
  </si>
  <si>
    <t xml:space="preserve">Akas K1-1 - K1-4, K1-1-1, K1-3-1 un to pieslēgumu izbūve gruntsgabalā </t>
  </si>
  <si>
    <t>Kanalizācijas skatakas pamatne ar caurejošu tekni DN150 - 180o un labā sāna pieslēguma atzaru DN150 - 90o, pagriežamiem 7,5o  pievienojumiem, izbūve</t>
  </si>
  <si>
    <t>Wavin "Tegra 425" T tips, vai altern.</t>
  </si>
  <si>
    <t>Ø425/611(h)mm ar pievien. DN150</t>
  </si>
  <si>
    <t>Kanalizācijas skatakas pamatne ar caurejošu tekni DN150 - 90o, pagriežamiem 7,5o  pievienojumiem, izbūve</t>
  </si>
  <si>
    <t>Wavin "Tegra 425" I tips, vai altern.</t>
  </si>
  <si>
    <t>Revīzijas akas pamatne ar caurejošu tekni DN150 - 180o un vertikālo pievienojumizbūve</t>
  </si>
  <si>
    <t>Revīzijas akas pamatne ar caurejošu tekni DN150 - 180o , izbūve</t>
  </si>
  <si>
    <t>Uponor vai altern</t>
  </si>
  <si>
    <t>Ø200-vert.,     Ø160-horiz., h=458</t>
  </si>
  <si>
    <t>Akas augstuma regulēšanas caurule, izbūve</t>
  </si>
  <si>
    <t>DN/OD200, L=1000mm</t>
  </si>
  <si>
    <t>Gofrēta PP stāvcaurule, SN4 bez uzmavas, izbūve</t>
  </si>
  <si>
    <t>Wavin "Tegra 425", vai altern.</t>
  </si>
  <si>
    <t>Ø476/425x 3000(h)mm</t>
  </si>
  <si>
    <t>Teleskopiskā caurule gofrētai caurulei, izbūve</t>
  </si>
  <si>
    <t>Ø425/375(h)mm</t>
  </si>
  <si>
    <t>Konusveida dzelzsbetona gredzens, izbūve</t>
  </si>
  <si>
    <t>Ø730/490x240(h)mm</t>
  </si>
  <si>
    <t>Caurules blīvgredzens, izbūve</t>
  </si>
  <si>
    <t>Ø425mm</t>
  </si>
  <si>
    <t>Uzbīdāms vāks noskrūvējams, izbūve</t>
  </si>
  <si>
    <t>Polietilēna lūka, slodzes klase A15 (1,5tn), montāža</t>
  </si>
  <si>
    <t>Ø520/425mm</t>
  </si>
  <si>
    <t>Ķeta lūka ar rāmi, slodzes klase D400 (40tn), montāža</t>
  </si>
  <si>
    <t xml:space="preserve">Akas K1-5 un to pieslēgumu izbūve gruntsgabalā </t>
  </si>
  <si>
    <t xml:space="preserve">Dzelzsbetona groda pamatne, pārklāta ar hidroizolāciju, izbūve </t>
  </si>
  <si>
    <t>KCD-10</t>
  </si>
  <si>
    <t>Ø1200x100(h)</t>
  </si>
  <si>
    <t>Dzelzsbetona grods, pārklāts ar hidroizolāciju no ārpuses, izbūve</t>
  </si>
  <si>
    <t>KC 10-09</t>
  </si>
  <si>
    <t>Ø1000x900x  100(h)</t>
  </si>
  <si>
    <t>Dzelzsbetona groda pārsedze ar lūku DN700, pārklāta ar hidroizolāciju, izbūve</t>
  </si>
  <si>
    <t>KCP-10K</t>
  </si>
  <si>
    <t>Ø1200xØ700x 100(h)</t>
  </si>
  <si>
    <t>Dzelzsbetona augstumna izlīdzinošie gredzeni, izbūve</t>
  </si>
  <si>
    <t>KCO-0,5</t>
  </si>
  <si>
    <t>Ø700xØ600x 50(h)</t>
  </si>
  <si>
    <t>KCO-1</t>
  </si>
  <si>
    <t>Ø700xØ600x 100(h)</t>
  </si>
  <si>
    <t>Stacionārā tipa (Rexel) kaļamā ķeta lūka, slodzei līdz 40t, izbūve</t>
  </si>
  <si>
    <t>OD=815mm, ID=610mm, H=100mm</t>
  </si>
  <si>
    <t>Kompozītmateriāla pakāpieni, izbūve</t>
  </si>
  <si>
    <t xml:space="preserve">PK </t>
  </si>
  <si>
    <t>Īsā aizsargčaula gludsienu kan. caurulei DN/OD110, izbūve</t>
  </si>
  <si>
    <t>ID=134mm, L=125mm</t>
  </si>
  <si>
    <t>Betonētas teknes izbūve akas pamatnē ar pieslēguma atzariem</t>
  </si>
  <si>
    <t>C25/30 betons un būvjava aku tekņu izveidošanai un lūkas apbetonējumam</t>
  </si>
  <si>
    <t>Palīgmateriāli akas izbūvei</t>
  </si>
  <si>
    <t xml:space="preserve">Tauku atdalītājs un tā pieslēguma izbūve gruntsgabalā </t>
  </si>
  <si>
    <t>Polietilēna tauku atdalītājs ar nosēddaļu 460ltr, izlādei un apkalpei caur lūku</t>
  </si>
  <si>
    <t>ACO Lipumax P NS4 - 460 vai altern</t>
  </si>
  <si>
    <t>Ø1594x100(h), 1,85l/s</t>
  </si>
  <si>
    <t>Akas augšdaļa slodzes klasei A15, komplektā ar smaku drošu ķeta vāku un polietilēna paaugstinošo šahtu</t>
  </si>
  <si>
    <t>ACO NS4 ST400 vai altern</t>
  </si>
  <si>
    <t>T=850-1410mm</t>
  </si>
  <si>
    <t>Betona atbalsta gredzens</t>
  </si>
  <si>
    <t>ACO Lipumax vai altern</t>
  </si>
  <si>
    <t xml:space="preserve">Zālāja seguma noņemšana </t>
  </si>
  <si>
    <t>Esoša lietus kanalizācijas vada demontāža</t>
  </si>
  <si>
    <t>DN200</t>
  </si>
  <si>
    <t>Tranšejas rakšana ar mehāniskiem palīglīdzekļiem, pie vidējā dziļuma 0,8m</t>
  </si>
  <si>
    <t>platums 0,6m</t>
  </si>
  <si>
    <t>Būvbedres rakšana ar mehāniskiem palīglīdzekļiem, pie dziļuma 1,50m</t>
  </si>
  <si>
    <t>4,4x2,6x1,5m</t>
  </si>
  <si>
    <t>3,2x2,6x1,5m</t>
  </si>
  <si>
    <t>Šķērsojamā, esošā nedarbojošā vidējā sprieguma elektrokabeļa atšurfēšana</t>
  </si>
  <si>
    <t>Šķērsojums ar esošo, nedarbojošosu ūdensvadu</t>
  </si>
  <si>
    <t>Šķērsojums ar proj. ūdensvadu</t>
  </si>
  <si>
    <t>Šķērsojums ar proj. sadzīves kanalizācijas vadu</t>
  </si>
  <si>
    <t xml:space="preserve">pamatnes h=150mm, apbēruma  h=150mm </t>
  </si>
  <si>
    <t>Tranšejas aizbēršana ar izrakto grunti no ierīkotā apbēruma ap cauruļvadu līdz esošā seguma atjaunojamai kārtai, blietējot ik pa 30cm</t>
  </si>
  <si>
    <t>Būvbedres aizbēršana ar pievesto smilti no ierīkotā drenāžas kasešu virsas līdz atjaunojamā seguma apakšējai kārtai, blietējot ik pa 30cm</t>
  </si>
  <si>
    <t>Būvbedres pamatnes sagatave ar skalotu oļu slāni ~0,25m, blietējot slāni kopumā</t>
  </si>
  <si>
    <t>frakcija 16-32mm</t>
  </si>
  <si>
    <t>Būvbedres sānu aizpildījums ar skalotu oļu slāni ~0,4m</t>
  </si>
  <si>
    <t xml:space="preserve">Izraktās grunts un zālāja  izvešana/ utilizācija </t>
  </si>
  <si>
    <t>Kanalzācijas vada pieslēguma izveide pie esošas dzelzsbetona skatakas DN1000</t>
  </si>
  <si>
    <t>Izpilddokumentācijas un uzmērījumu sagatavošana par veiktās lietus kanalizācijas sistēmas izbūvi</t>
  </si>
  <si>
    <t>Kaļamā ķeta kanalizācijas caurule bez uzmavām, izbūve</t>
  </si>
  <si>
    <t>TML, SN8 (Sant-Gobain vai altern.)</t>
  </si>
  <si>
    <t>Kaļamā ķeta kanalizācijas caurules savienojošā dubultā skava, izbūvei gruntī</t>
  </si>
  <si>
    <t>CONZIS (Sant-Gobain vai altern.)</t>
  </si>
  <si>
    <t>ID=160mm</t>
  </si>
  <si>
    <t>PVC, SN8 (Wavin vai rn.)</t>
  </si>
  <si>
    <t>Remontuzmava/ aizsargčaula</t>
  </si>
  <si>
    <t>DN150, ID=160mm</t>
  </si>
  <si>
    <t xml:space="preserve">Pāreja no ķeta caurules uz PVC </t>
  </si>
  <si>
    <t xml:space="preserve">Akas K2-1 un to pieslēgumu izbūve gruntsgabalā </t>
  </si>
  <si>
    <t xml:space="preserve">Slēgta tipa akas pamatne, izbūve </t>
  </si>
  <si>
    <t>Wavin "Tegra 600", vai altern.</t>
  </si>
  <si>
    <t>OD=720, ID=674, H=715</t>
  </si>
  <si>
    <t>OD=670, ID=600, H=2000mm</t>
  </si>
  <si>
    <t>ID=670mm</t>
  </si>
  <si>
    <t>Uz vietas uzstādāma uzmava        ("In situ") ar urbšanu gofrētā PP stāvcaurulē, izbūve</t>
  </si>
  <si>
    <t>Wavin vai alternat.</t>
  </si>
  <si>
    <t>Ø600/590</t>
  </si>
  <si>
    <t xml:space="preserve">Akas K2-2, K2-4 un to pieslēgumu izbūve gruntsgabalā </t>
  </si>
  <si>
    <t>Gofrētas stāvcaurules pamatne</t>
  </si>
  <si>
    <t xml:space="preserve">Ø425/140(h)mm </t>
  </si>
  <si>
    <t>OD=476, ID=425, H=3000mm</t>
  </si>
  <si>
    <t>Ø510/425mm</t>
  </si>
  <si>
    <t xml:space="preserve">Akas LG-1 un to pieslēgumu izbūve gruntsgabalā </t>
  </si>
  <si>
    <t>OD=476, ID=425, H=2000mm</t>
  </si>
  <si>
    <t>Ķeta lūka ar lietusūdens uztveršanas atverēm, komplektā ar rāmi, slodzes klase D400 (40tn), montāža</t>
  </si>
  <si>
    <t xml:space="preserve">Infiltrācijas lauka Nr.1 un Nr.2 izbūve gruntsgabalā </t>
  </si>
  <si>
    <t>Lietus drenāžas infiltrācijas kasete 400ltr., izbūve</t>
  </si>
  <si>
    <t>Wavin Q-BB vai alternat.</t>
  </si>
  <si>
    <t>1200x600x 600(h)</t>
  </si>
  <si>
    <t>Kasešu savienojošie elementi</t>
  </si>
  <si>
    <t>Wavin Azura vai alternat.</t>
  </si>
  <si>
    <t xml:space="preserve">Ģeotekstils </t>
  </si>
  <si>
    <t>Wavin Ø315", vai altern.</t>
  </si>
  <si>
    <t>OD=353/, ID=315, H=1250mm</t>
  </si>
  <si>
    <t>Ø315mm</t>
  </si>
  <si>
    <t>Ø390/315mm</t>
  </si>
  <si>
    <t>Esošās siltumtrases kanāla atvēršana un utilizācija</t>
  </si>
  <si>
    <t>1160x100</t>
  </si>
  <si>
    <t>Esošās siltumtrases siltumizolācijas un cauruļvadu demontāža kanālā</t>
  </si>
  <si>
    <t>Esošā siltumtrases kanāla demotāža un utilizācija</t>
  </si>
  <si>
    <t>1160x530</t>
  </si>
  <si>
    <t>DN32, OD=40mm</t>
  </si>
  <si>
    <t xml:space="preserve">pamatnes h=100mm, apbēruma  h=400mm </t>
  </si>
  <si>
    <t>Esošās siltumtrases posma noslēgšana un tukšošana</t>
  </si>
  <si>
    <t>Siltumtrases metinājumu šuvju pārbaude</t>
  </si>
  <si>
    <t>Pārbūvētā esošās siltumtrases posma  hidrauliskā pārbaude</t>
  </si>
  <si>
    <t>Izbūvētās siltumtrases   hidrauliskā pārbaude</t>
  </si>
  <si>
    <t>Izbūvējamās bezkanāla siltumtrases signālkabeļu sagradzenošana</t>
  </si>
  <si>
    <t>Signalizācijas gala termiāla izbūve un uzstādīšana esošās ēkas Nr.3 ieejas mezglā</t>
  </si>
  <si>
    <t>Signalizācijas gala termināla izbūve jaunbūvējamās ēkas Nr.1 siltummezglā</t>
  </si>
  <si>
    <t>Izpilddokumentācijas un uzmērījumu sagatavošana par veiktās siltumtrases izbūvi</t>
  </si>
  <si>
    <t>Celtniecības materiāli un darbi</t>
  </si>
  <si>
    <t>Peldošā tipa ķeta lūka ar adoptācijas gredzenu, slodzes klase D400, izbūve</t>
  </si>
  <si>
    <t>Viatop Niveau 700 H200, "Sant-Gobain PAM" vai altern</t>
  </si>
  <si>
    <t>Dzelzsbetona groda pārsedze ar lūku, hidroizolēta no ārpuses pilnā apjomā, izbūve</t>
  </si>
  <si>
    <t>KCP-10K Prioritet vai altern.</t>
  </si>
  <si>
    <t>1200x700x100</t>
  </si>
  <si>
    <t>Dzelzsbetona grods, hidroizolēts no ārpuses pilnā apjomā, izbūve</t>
  </si>
  <si>
    <t>KC 10-03 Prioritet vai altern.</t>
  </si>
  <si>
    <t>1000x300x100</t>
  </si>
  <si>
    <t>Dzelzsbetona augstuma regulējošie gredzeni, izbūve</t>
  </si>
  <si>
    <t>KCO 0,5 Prioritet vai altern.</t>
  </si>
  <si>
    <t>700x50</t>
  </si>
  <si>
    <t>Dzelzsbetona pamatu bloks, izbūve</t>
  </si>
  <si>
    <t>FBS 12-3-3 Prioritet vai altern.</t>
  </si>
  <si>
    <t>300x1180x300</t>
  </si>
  <si>
    <t>Dolomītu šķembas ar frakciju 8-32mm</t>
  </si>
  <si>
    <t>Esošās siltumtrases kanālu galu aizmūrēšana/ aizbetonēšana</t>
  </si>
  <si>
    <t>1200x120x630</t>
  </si>
  <si>
    <t>Elastīgs hidroziolējošs ievads</t>
  </si>
  <si>
    <t>ACO APLEX MONO vai altern</t>
  </si>
  <si>
    <t>DN131-141/Ø200</t>
  </si>
  <si>
    <t>Caurumu urbšana dzelzsbetona sienā</t>
  </si>
  <si>
    <t>Ātri cietējošā montāžas java</t>
  </si>
  <si>
    <t>ltr</t>
  </si>
  <si>
    <t>Bitumena mastika</t>
  </si>
  <si>
    <t>MGTN</t>
  </si>
  <si>
    <t>Ruberoīds</t>
  </si>
  <si>
    <t>Dalāmā AROT caurule elektrokabeļu ievietošanai</t>
  </si>
  <si>
    <t>PS-110, Pipelife vai altern.</t>
  </si>
  <si>
    <t>Ekstrudētā polistirēna plāksnes</t>
  </si>
  <si>
    <t>Styrofom 250 A-N</t>
  </si>
  <si>
    <t>b=100mm, 1185x585</t>
  </si>
  <si>
    <t>Rūpnieciski izolēti cauruļvadi, to veidgabali un materiāli</t>
  </si>
  <si>
    <t>Rūpnieciski izolēta caurule</t>
  </si>
  <si>
    <t>Poliurs vai altern</t>
  </si>
  <si>
    <t>Ø76/140 (2.sērija)</t>
  </si>
  <si>
    <t>Ø114/225 (2.sērija)</t>
  </si>
  <si>
    <t>Rūpnieciski izolēti perpendikulāri T veida atzars</t>
  </si>
  <si>
    <t>Ø114/225 - Ø76/140, L=1m, L1=0,8m (2.sērija)</t>
  </si>
  <si>
    <t xml:space="preserve">Rūpnieciski izolēts līkums 90o </t>
  </si>
  <si>
    <t>Ø76/140, L1=1m, L2=1m (2.sērija)</t>
  </si>
  <si>
    <t xml:space="preserve">Rūpnieciski izolēts līkums 94o </t>
  </si>
  <si>
    <t>Rūpnieciski izolēts noslēgvārsts ar nerūsējošā tērauda servisa krāniem DN25</t>
  </si>
  <si>
    <t>cauruļvadam Ø76/140, L1=1,5m,H=0,505m (2.sērija)</t>
  </si>
  <si>
    <t>Elastīgais ievads</t>
  </si>
  <si>
    <t>Ø140mm (ārējais 173mm)</t>
  </si>
  <si>
    <t>Ø225mm (ārējais 255mm)</t>
  </si>
  <si>
    <t>Gala uzmava rūpnieciski izolētai caurulei</t>
  </si>
  <si>
    <t>cauruļvadam Ø76/140</t>
  </si>
  <si>
    <t>cauruļvadam Ø114/225</t>
  </si>
  <si>
    <t>Savienojuma komplekts ar dubultizolāciju (termomanžetes)</t>
  </si>
  <si>
    <t>Cauruļvadu termiskās izplešanās kompensācijas spilveni</t>
  </si>
  <si>
    <t>b=50mm</t>
  </si>
  <si>
    <t>Brīdinājuma lenta</t>
  </si>
  <si>
    <t>Signalizācijas sistēmas kārba</t>
  </si>
  <si>
    <t>Trīsdzīslu savienojuma kabelis</t>
  </si>
  <si>
    <t>NYM 3x1,5</t>
  </si>
  <si>
    <t>Materiāli signalizācijas vadu sagredzenošanai</t>
  </si>
  <si>
    <t>Pārējie cauruļvadi, to veidgabali un materiāli</t>
  </si>
  <si>
    <t>Elektrometināti tērauda cauruļvadi</t>
  </si>
  <si>
    <t>Ø26,9x2,6 (DN20)</t>
  </si>
  <si>
    <t>Ø76,1x2,9 (DN65)</t>
  </si>
  <si>
    <t>Elektrometinātu tērauda cauruļvadu līkums 90o</t>
  </si>
  <si>
    <t xml:space="preserve">Ø76,1x2,9 </t>
  </si>
  <si>
    <t xml:space="preserve">Tērauda lodveida iemetināmais vārsts </t>
  </si>
  <si>
    <t>Naval vai altern</t>
  </si>
  <si>
    <t>Gala korķis ar ārējo vītni 3/4"</t>
  </si>
  <si>
    <t>Vītnes izveide cauruļvadam</t>
  </si>
  <si>
    <t>3/4"</t>
  </si>
  <si>
    <t>Metināšanas materiālu komplekts</t>
  </si>
  <si>
    <t>Gruntējums</t>
  </si>
  <si>
    <t>URF-0110, Rilak vai altern.</t>
  </si>
  <si>
    <t>Krāsa</t>
  </si>
  <si>
    <t>Neosprint 30, Rilak vai altern</t>
  </si>
  <si>
    <t>Minerālvates čaulas</t>
  </si>
  <si>
    <t>Paroc Pro Section 100 vai altern.</t>
  </si>
  <si>
    <t>Ø76, s=50mm</t>
  </si>
  <si>
    <t>Ø114, s=60mm</t>
  </si>
  <si>
    <t>Palīgmateriāli siltumizolācijas montāžai</t>
  </si>
  <si>
    <t>Paroc vai altern.</t>
  </si>
  <si>
    <t xml:space="preserve">Tāme sastādīta 2020.gada tirgus cenās, pamatojoties uz SAT daļas rasējumiem. </t>
  </si>
  <si>
    <t xml:space="preserve"> 5-1</t>
  </si>
  <si>
    <t>Esošā ūdnes mērītāja mezgla demontāža, ūdens mērītāja nodošana "Rīgas ūdenim"</t>
  </si>
  <si>
    <t>Individuāli izgatavojams mērītāja mezgla atbalsts no tērauda profildzelža</t>
  </si>
  <si>
    <t>Tauku atdalītāja izbūve  (iekļauts poz.8.1)</t>
  </si>
  <si>
    <t xml:space="preserve">Tāme sastādīta 2020.gada tirgus cenās, pamatojoties uz AR daļas rasējumiem. </t>
  </si>
  <si>
    <t xml:space="preserve">Tāme sastādīta 2020.gada tirgus cenās, pamatojoties uz DOP daļas rasējumiem. </t>
  </si>
  <si>
    <t>mēn.</t>
  </si>
  <si>
    <t>26</t>
  </si>
  <si>
    <t>27</t>
  </si>
  <si>
    <t>28</t>
  </si>
  <si>
    <t>29</t>
  </si>
  <si>
    <t>30</t>
  </si>
  <si>
    <t>31</t>
  </si>
  <si>
    <t>32</t>
  </si>
  <si>
    <t>33</t>
  </si>
  <si>
    <t>34</t>
  </si>
  <si>
    <t>35</t>
  </si>
  <si>
    <t>Traps no nerūsējošā tērauda ar neslīdošu
resti, izņemams netīrumu grozs, sifons.
Paredzēts grīdām ar hidroizolāciju, izvada
diametrs 100 mm, caurplūde 4l/sek.
Koncentrēta svara izturība 750 kg, sāna vai vertikālais izvads 557126 "Tournus
Equipment" 500x500x250(+55- 150mm)</t>
  </si>
  <si>
    <t>36</t>
  </si>
  <si>
    <t>37</t>
  </si>
  <si>
    <t>38</t>
  </si>
  <si>
    <t>39</t>
  </si>
  <si>
    <t>40</t>
  </si>
  <si>
    <t>41</t>
  </si>
  <si>
    <t>42</t>
  </si>
  <si>
    <t>43</t>
  </si>
  <si>
    <t>44</t>
  </si>
  <si>
    <t>45</t>
  </si>
  <si>
    <t>46</t>
  </si>
  <si>
    <t>47</t>
  </si>
  <si>
    <t>Tvaika nosūcējs no nerūsējošā tērauda,
stiprināms pie sienas ar tauku filtriem un
apgaismojumu. Ventilācijas kape jāpieslēdz pie kopējās ventilācijas sistēmas. Gaisa plūsma 2000m3/h, izvada diametrs 200mm GNPD-140/120/45 1400x1200x450</t>
  </si>
  <si>
    <t>Tvaika nosūcējs no nerūsējošā tērauda,
stiprināms pie sienas ar tauku filtriem un
apgaismojumu. Ventilācijas kape jāpieslēdz pie kopējās ventilācijas sistēmas. Gaisa plūsma 2000m3/h, izvada diametrs315mm GNPD-220/120/45 2200x1200x450</t>
  </si>
  <si>
    <t>48</t>
  </si>
  <si>
    <t>49</t>
  </si>
  <si>
    <t>50</t>
  </si>
  <si>
    <t>51</t>
  </si>
  <si>
    <t>52</t>
  </si>
  <si>
    <t>53</t>
  </si>
  <si>
    <t>54</t>
  </si>
  <si>
    <t>55</t>
  </si>
  <si>
    <t>56</t>
  </si>
  <si>
    <t>57</t>
  </si>
  <si>
    <t>58</t>
  </si>
  <si>
    <t>59</t>
  </si>
  <si>
    <t>60</t>
  </si>
  <si>
    <t>61</t>
  </si>
  <si>
    <t>62</t>
  </si>
  <si>
    <t>63</t>
  </si>
  <si>
    <t>64</t>
  </si>
  <si>
    <t>Tvaika nosūcējs no nerūsējošā tērauda ar sienas stiprinājumu un tauku filtriem. Gaisa plūsma 1000m3/h, viens izvads ar diametru 200mm GNPD-100/100/45 1000x1000x450</t>
  </si>
  <si>
    <t>65</t>
  </si>
  <si>
    <t>66</t>
  </si>
  <si>
    <t>67</t>
  </si>
  <si>
    <t>68</t>
  </si>
  <si>
    <t>69</t>
  </si>
  <si>
    <t>70</t>
  </si>
  <si>
    <t>71</t>
  </si>
  <si>
    <t>Roku dezinfekcijas izlietne no nerūsējošā tērauda ar stiprinājumiem pie sienas, borts (maisītājs; sifons) IZ-04/3B 440x360x300</t>
  </si>
  <si>
    <t>72</t>
  </si>
  <si>
    <t>88</t>
  </si>
  <si>
    <t>90</t>
  </si>
  <si>
    <t>73</t>
  </si>
  <si>
    <t>74</t>
  </si>
  <si>
    <t>75</t>
  </si>
  <si>
    <t>76</t>
  </si>
  <si>
    <t>77</t>
  </si>
  <si>
    <t>78</t>
  </si>
  <si>
    <t>79</t>
  </si>
  <si>
    <t>80</t>
  </si>
  <si>
    <t>81</t>
  </si>
  <si>
    <t>82</t>
  </si>
  <si>
    <t>83</t>
  </si>
  <si>
    <t>84</t>
  </si>
  <si>
    <t>85</t>
  </si>
  <si>
    <t>86</t>
  </si>
  <si>
    <t>87</t>
  </si>
  <si>
    <t>89</t>
  </si>
  <si>
    <t>91</t>
  </si>
  <si>
    <t>92</t>
  </si>
  <si>
    <t>93</t>
  </si>
  <si>
    <t>94</t>
  </si>
  <si>
    <t xml:space="preserve">Tāme sastādīta 2020.gada tirgus cenās, pamatojoties uz ELT daļas rasējumiem. </t>
  </si>
  <si>
    <t>TP-2478 rekonstrukcija</t>
  </si>
  <si>
    <t>Darbu izmaksas</t>
  </si>
  <si>
    <t xml:space="preserve">VS drošinātāju  maiņa </t>
  </si>
  <si>
    <t>Transformatora ar jaudu 100 - 400 kVA montāža KTA</t>
  </si>
  <si>
    <t>Transformatora ar jaudu 100-400 kVA demontāža</t>
  </si>
  <si>
    <t>Drošinātāju uzstādīšana</t>
  </si>
  <si>
    <t>Transformatora termoaizsardzības montāža un darbspējas pārbaude</t>
  </si>
  <si>
    <t>Sadales transformators, 10.5/0.42 kV, 400 kVA, Dyn11</t>
  </si>
  <si>
    <t>Drošinātājs 12kV 50A, EN 60282 292 mm</t>
  </si>
  <si>
    <t>Drošinātājs NH4a, gTr, 400kVA</t>
  </si>
  <si>
    <t>Materiālu izmaksas</t>
  </si>
  <si>
    <t>0.4 kV KL izbūve</t>
  </si>
  <si>
    <t>Tranšejas rakšana un aizbēršana viena līdz divu kabeļu (caurules) gūldīšanai 1m dziļumā ar rokām</t>
  </si>
  <si>
    <t>Kabeļu aizsargcaurules d=līdz 110 mm ieguldīšana gatavā tranšejā</t>
  </si>
  <si>
    <t>Teritorijas labiekārtošana</t>
  </si>
  <si>
    <t>ZS kabeļa 185 mm2 un lielāka ievēršana caurulē</t>
  </si>
  <si>
    <t>ZS plastmasas izolācijas kabeļa 185 mm2  un lielāka gala apdare</t>
  </si>
  <si>
    <t xml:space="preserve">Elektroenerģijas ievada uzskaites sadalnes ar strāvmaiņiem uzstādīšana
(piem., U6-1/400 tipa) </t>
  </si>
  <si>
    <t>Vertikālā zemētāja dziļumā  līdz 5 m montāža</t>
  </si>
  <si>
    <t>Kabelis 1kV četrdzīslu Al 4x240</t>
  </si>
  <si>
    <t>Gala apdare 1kV, četrdzīslu kabelim</t>
  </si>
  <si>
    <t>Caurule, gofrēta 450N, d=110</t>
  </si>
  <si>
    <t>Caurule, gofrēta 450N, d=110 (Abonenta kabelim sadalnē)</t>
  </si>
  <si>
    <t>Caurule, gofrēta 450N, d=110 (ST kabelim sadalnē)</t>
  </si>
  <si>
    <t>Signāllenta kabeļlīnijai, platums 125 mm</t>
  </si>
  <si>
    <t>Drošinātājs NH2, gL/gG, 250A</t>
  </si>
  <si>
    <t>Drošinātāja nazis NH2,  400A</t>
  </si>
  <si>
    <t>Sadalne uzskaites, gabarīts 6, In ≤  400 A, strāvmaiņi uz kopnēm, U6-1/400</t>
  </si>
  <si>
    <t>Pamatne sadalnēm ar gabarītu 6, P6</t>
  </si>
  <si>
    <t>Keramzīts, frakcija 4-10mm</t>
  </si>
  <si>
    <t>Grants 0/3</t>
  </si>
  <si>
    <t>Grants 4/8</t>
  </si>
  <si>
    <t>Palīgmateriāli</t>
  </si>
  <si>
    <t>Zemējums sadalnei</t>
  </si>
  <si>
    <t>EPL vai sarkanās līnijas nospraušana</t>
  </si>
  <si>
    <t>km</t>
  </si>
  <si>
    <t>EPL digitālā uzmērīšana</t>
  </si>
  <si>
    <t>Rakšanas atļaujas saņemšana</t>
  </si>
  <si>
    <t>Citi darbi</t>
  </si>
  <si>
    <t>APGAISMOJUMA TĪKLI</t>
  </si>
  <si>
    <t>Kabeļu izstrādājumi</t>
  </si>
  <si>
    <t>Kabelis AXPK-4x240</t>
  </si>
  <si>
    <t>Kabelis AXPK-4x150</t>
  </si>
  <si>
    <t>Kabelis AXPK-4x70</t>
  </si>
  <si>
    <t>Kabelis NYY-5x2.5mm2</t>
  </si>
  <si>
    <t>Kabelis Cu-5x2.5mm2</t>
  </si>
  <si>
    <t>Kabeļa gala apdare 4x240mm2</t>
  </si>
  <si>
    <t>Savienošanas uzmava 5x2.5-5x2.5</t>
  </si>
  <si>
    <t>Savienošanas uzmava 4x70-4x70</t>
  </si>
  <si>
    <t>Savienošanas uzmava 4x150-4x150</t>
  </si>
  <si>
    <t>Montāžas izstrādājumi</t>
  </si>
  <si>
    <t xml:space="preserve">Aizsargcaurules </t>
  </si>
  <si>
    <t>Aizsargcaurule d-110mm, 450N</t>
  </si>
  <si>
    <t>Aizsargcaurule d-50mm, 450N</t>
  </si>
  <si>
    <t>Brīdinājuma lente "UZMANĪBU KABELIS!", sarkana</t>
  </si>
  <si>
    <t>Gaismekļi</t>
  </si>
  <si>
    <t>Gaismeklis LED spuldze montējams uz balsta, IP65</t>
  </si>
  <si>
    <t>Spailes montāžai apgaismes balstā</t>
  </si>
  <si>
    <t>Automātslēdzis 1C6A, 6kA, montāžai balstā</t>
  </si>
  <si>
    <t>Stabs (4m virs zemes)</t>
  </si>
  <si>
    <t>Pamats apgaismes balstam</t>
  </si>
  <si>
    <t>Zemējums</t>
  </si>
  <si>
    <t>Savienojuma klemme, plakandzelzs/plakandzelzs</t>
  </si>
  <si>
    <t>Cinkots tērauda plakandzelzs 40x4,0mm</t>
  </si>
  <si>
    <t>Darbu saraksts</t>
  </si>
  <si>
    <t>Tranšeja - bedre kabeļa vai citu apakšzemes komunikāciju apsekošanai (šurfēšana)</t>
  </si>
  <si>
    <t>Tranšeja - bedre ZS uzmavām</t>
  </si>
  <si>
    <t>Tranšejas rakšana un aizbēršana viena līdz divu kabeļu (caurules) gūldīšanai 0,7m dziļumā</t>
  </si>
  <si>
    <t>Tranšejas rakšana un aizbēršana trīs līdz četru kabeļu (caurules) gūldīšanai 0.7m dziļumā</t>
  </si>
  <si>
    <t>Tranšejas rakšana un aizbēršana viena līdz divu kabeļu (caurules) gūldīšanai 1m dziļumā</t>
  </si>
  <si>
    <t>Tranšejas rakšana un aizbēršana viena līdz divu kabeļu (caurules) gūldīšanai 0.7m dziļumā ar rokām</t>
  </si>
  <si>
    <t>ZS kabeļa līdz 35 mm2 ieguldīšana gatavā tranšejā</t>
  </si>
  <si>
    <t>ZS kabeļa 185 mm2 un lielāka ieguldīšana gatavā tranšejā</t>
  </si>
  <si>
    <t>ZS kabeļa līdz 35 mm2 ievēršana caurulē</t>
  </si>
  <si>
    <t>ZS kabeļa no 50 līdz 150 mm2 ievēršana caurulē</t>
  </si>
  <si>
    <t>ZS kabeļa demontāža</t>
  </si>
  <si>
    <t xml:space="preserve">ZS plastmasas izolācijas kabeļa līdz 35 mm2 savienošanas uzmavas montāža </t>
  </si>
  <si>
    <t xml:space="preserve">ZS plastmasas izolācijas kabeļa no 50 līdz 150 mm2  savienošanas uzmavas montāža </t>
  </si>
  <si>
    <t>Apgaismes balsta ar pamatni uzstādīšana</t>
  </si>
  <si>
    <t>Apgaismes armatūras uzstādīšana balstā</t>
  </si>
  <si>
    <t>Kabeļa pievienošana elektroietaisē</t>
  </si>
  <si>
    <t>Mērījumi, izpilddokumentācija</t>
  </si>
  <si>
    <t>Kāpnes starp asīm 1-5/D-E (BK-60)</t>
  </si>
  <si>
    <t>Kāpņu podestu SKP-1 montāža</t>
  </si>
  <si>
    <t>Kāpnes starp asīm 10-12/D-E (BK-62)</t>
  </si>
  <si>
    <t>Kāpņu laidu SKL-42 montāža</t>
  </si>
  <si>
    <t xml:space="preserve"> 3.203</t>
  </si>
  <si>
    <t>Kāpnes starp asīm 7-8/D-E (BK-65)</t>
  </si>
  <si>
    <t>Tērauda konstrukciju montāža- IPE profils 200</t>
  </si>
  <si>
    <t>Tērauda konstrukciju montāža- IPE profils 160</t>
  </si>
  <si>
    <t>Tērauda konstrukciju montāža- profils 80x80x4</t>
  </si>
  <si>
    <t xml:space="preserve">Akmens vates siltinājums 150 mm , </t>
  </si>
  <si>
    <t xml:space="preserve">Akmensvates siltinājums 150 mm , </t>
  </si>
  <si>
    <t xml:space="preserve"> 5,2</t>
  </si>
  <si>
    <t xml:space="preserve"> 7.21</t>
  </si>
  <si>
    <t xml:space="preserve"> 7.22</t>
  </si>
  <si>
    <t xml:space="preserve"> 7.23</t>
  </si>
  <si>
    <t xml:space="preserve"> 7.24</t>
  </si>
  <si>
    <t xml:space="preserve"> 7.25</t>
  </si>
  <si>
    <t xml:space="preserve"> 7.26</t>
  </si>
  <si>
    <t xml:space="preserve"> 8.21</t>
  </si>
  <si>
    <t xml:space="preserve"> 8.22</t>
  </si>
  <si>
    <t xml:space="preserve"> 8.23</t>
  </si>
  <si>
    <t xml:space="preserve"> 8.24</t>
  </si>
  <si>
    <t>Alumīnija profila saulessargi, piestiprināti pie stikloto fasāžu konstrukcijai, piem. "Schüco ALB hollow louvre blades PH passive+clamp fixing brackets" 205x8800mm</t>
  </si>
  <si>
    <t xml:space="preserve">Iebūvētas aiz fasāžu apdares alumīnija ārējās saules žalūzijas ar motoru, piem. "WAREMA fasādes žalūzijas E80A6S ar EASY CLEAN pārklājumu un vadības centrāli Climatronic" 1200x2200mm 
</t>
  </si>
  <si>
    <t>Iebūvētas aiz fasāžu apdares alumīnija ārējās saules žalūzijas ar motoru, piem. "WAREMA fasādes žalūzijas E80A6S ar EASY CLEAN pārklājumu un vadības centrāli Climatronic" 800x2200mm</t>
  </si>
  <si>
    <t>11.1</t>
  </si>
  <si>
    <t>11.2</t>
  </si>
  <si>
    <t>11.3</t>
  </si>
  <si>
    <t>11.4</t>
  </si>
  <si>
    <t xml:space="preserve"> 12.21</t>
  </si>
  <si>
    <t xml:space="preserve"> 12.22</t>
  </si>
  <si>
    <t xml:space="preserve"> 12.23</t>
  </si>
  <si>
    <t>Slīpēts betons</t>
  </si>
  <si>
    <t>Ātrija kāpņu apdare</t>
  </si>
  <si>
    <t>Margas MA-01 (sask.ar rasējumu ARD-18)</t>
  </si>
  <si>
    <t xml:space="preserve">Tāme sastādīta 2020.gada tirgus cenās, pamatojoties uz TS daļas rasējumiem. </t>
  </si>
  <si>
    <t>Esošo koku nociršana</t>
  </si>
  <si>
    <t>Esoša asfalta seguma atjaunošana pēc tīklu izbūves, iesk.pamatojuma kārtas</t>
  </si>
  <si>
    <t>Betona bruģa seguma 200x100x60mm (bez fāzes, melns) izbūve, iesk.pamatojuma kārtas</t>
  </si>
  <si>
    <t>Betona apmales BR100x20x8 izbūve</t>
  </si>
  <si>
    <t>Betona ūdens teknes 600x200x80 izbūve</t>
  </si>
  <si>
    <t>Lapu krūmu stādījumi ar apdobi</t>
  </si>
  <si>
    <t>Polimērbetona sols 500x500x3000mm
ar koka dēļu sēdvirsmu</t>
  </si>
  <si>
    <t>Cinkota terauda kājslauķis
600x1000mm ar drenāžas vannu
iebūvētu bruģējumā</t>
  </si>
  <si>
    <t>LED gaismas stabiņš h=650mm,
piem. "GIZA COB 15W", pelēks</t>
  </si>
  <si>
    <t>Velosipēdu statīvs 800x800mm,
cinkots krāsots plakandzelzs 50x10mm</t>
  </si>
  <si>
    <t>Pieslēguma komplekts plakanam jumtam</t>
  </si>
  <si>
    <t>Pamata montāžas komplekts</t>
  </si>
  <si>
    <t>Sūkņu bloks komplektā ar sūkni, lodveida krāniem, caurplūdes regulatoru, drošības vārstu</t>
  </si>
  <si>
    <t xml:space="preserve">Tāme sastādīta 2020.gada tirgus cenās, pamatojoties uz EST daļas rasējumiem. </t>
  </si>
  <si>
    <t>ELEKTRONISKO SAKARU TĪKLI</t>
  </si>
  <si>
    <t>Pazemes kabelis VMOHBU 50x2x0.5</t>
  </si>
  <si>
    <t>Polietilēna caurule d.100mm, l-6000mm</t>
  </si>
  <si>
    <t>Kab.kanaliz.caurules līkums(100/90°)</t>
  </si>
  <si>
    <t xml:space="preserve">Virve kabeļa ievilkšanai(6mm/500m) </t>
  </si>
  <si>
    <t>Kabeļu savienotājs 8C (1000 gab)</t>
  </si>
  <si>
    <t>pac</t>
  </si>
  <si>
    <t>Kabeļu brīd. lenta,  plīstošā, 50mmX500m</t>
  </si>
  <si>
    <t>Plastmasas aka PEH 800x650</t>
  </si>
  <si>
    <t>Akas lūka (slodze līdz 12,5 t) ar Lattelekom logo</t>
  </si>
  <si>
    <t>Dzelzsbetona riņķis</t>
  </si>
  <si>
    <t>Montāžas materiāli</t>
  </si>
  <si>
    <t>Hermetiķis</t>
  </si>
  <si>
    <t>Aizsargs Nr.2(1500mm) 25mm diam. kabelim</t>
  </si>
  <si>
    <t>Kabeļu ieguldīšana kabeļu kanalizācijā</t>
  </si>
  <si>
    <t>Kabeļu pāru montāža paralēlā uzmavā, kabeļa tilpums 50x2</t>
  </si>
  <si>
    <t>Polietilēna cauruļu guldīšana tranšejā un savienojumu izbūve</t>
  </si>
  <si>
    <t>Esošo cauruļu un kabeļu demontāža</t>
  </si>
  <si>
    <t>Brīdinājuma lentes ieguldīšana tranšejā</t>
  </si>
  <si>
    <t>Kabeļu aku PEH uzstadīšana</t>
  </si>
  <si>
    <t>Buksiera ievilkšana</t>
  </si>
  <si>
    <t xml:space="preserve">Transporta  organizēšanas plāna izstrādāšana un realizēšana </t>
  </si>
  <si>
    <t>Dokumentācija, atzinumi, būvatļaujas sagatavošana un noslēgšana</t>
  </si>
  <si>
    <t>Būvniecības atkritumu utilizācija</t>
  </si>
  <si>
    <t>Telekomunikāciju tīklu izpilddokumentācijas izgatavošana (ģeodēzija un trases nospraušana)</t>
  </si>
  <si>
    <t xml:space="preserve">Transporta izdevumi </t>
  </si>
  <si>
    <t>Sadalnes</t>
  </si>
  <si>
    <t>Alternatīvie barošanas avoti</t>
  </si>
  <si>
    <t>EATON</t>
  </si>
  <si>
    <t>Spēka kabelis ar vara dzīslām, atbilstoši HD603 vai IEC 60502 standarta prasībām, Dca, s2, d2, a2 uzliesmošanas klase atbilstoši EN 50575, spriegums 1kV, nominālā frekvence 50Hz, iekštelpu montāžai</t>
  </si>
  <si>
    <t>Cu -5x4</t>
  </si>
  <si>
    <t>Cu -5x10</t>
  </si>
  <si>
    <t>Cu -5x25</t>
  </si>
  <si>
    <t>Maģistrālie kabeļi</t>
  </si>
  <si>
    <t>Instalācijas kabeļi</t>
  </si>
  <si>
    <t>Instalācijas kabelis ar vara dzīslām, atbilstoši IEC 60227 standarta prasībām, Dca, s2, d2, a2 uzliesmošanas klase atbilstoši EN 50575, spriegums 450/750V, nominālā frekvence 50Hz, iekštelpu montāžai, bez PEN dzīslas</t>
  </si>
  <si>
    <t>Cu-3x1,5</t>
  </si>
  <si>
    <t>Cu-5x1,5</t>
  </si>
  <si>
    <t>Cu-3x2,5</t>
  </si>
  <si>
    <t>Cu-5x2,5</t>
  </si>
  <si>
    <t>Cu-5x4</t>
  </si>
  <si>
    <t>Cu-5x6</t>
  </si>
  <si>
    <t>Cu-5x10</t>
  </si>
  <si>
    <t>Ugunsdrošie kabeļi</t>
  </si>
  <si>
    <t>Ugunsizturīgs kabelis ar vara dzīslām, atbilstoši EN 50200 vai EN 50362 standarta prasībām, ugunsgrēka gadījumā darbojās vismaz 60 minūtes, spriegums 0,6 kV, nominālā frekvence 50Hz, iekštelpu montāžai</t>
  </si>
  <si>
    <t>Kabeļa gala apdare 5x4mm2</t>
  </si>
  <si>
    <t>Kabeļa gala apdare 5x6mm2</t>
  </si>
  <si>
    <t>Kabeļa gala apdare 5x10mm2</t>
  </si>
  <si>
    <t>Kabeļa gala apdare 5x25mm2</t>
  </si>
  <si>
    <t>Caurules un metālkonstrukcijas</t>
  </si>
  <si>
    <t>Kabeļu marķieris-marķēšana</t>
  </si>
  <si>
    <t>Aizsargcaurule d-20mm</t>
  </si>
  <si>
    <t>Aizsargcaurule d-25mm</t>
  </si>
  <si>
    <t>Aizsargcaurule d-32mm</t>
  </si>
  <si>
    <t>Cauruļu stiprināšanas izstrādājumi</t>
  </si>
  <si>
    <t>Iekarstiprinājumi 300mm, trepei</t>
  </si>
  <si>
    <t>Sienas stiprinājumi 200mm, renei</t>
  </si>
  <si>
    <t>Sienas stiprinājumi 300mm, trepei</t>
  </si>
  <si>
    <t>Ugunsdrošs ailu aizpildījums, kabeļu šķersošanās vietā, t=60min</t>
  </si>
  <si>
    <t>Kabeļu stiprināšanas skavas pie kabeļu renes</t>
  </si>
  <si>
    <t>Instalācijas materiāli</t>
  </si>
  <si>
    <t>Slēdzis 10A, IP20, z/a</t>
  </si>
  <si>
    <t>Slēdzis 10A, IP44, z/a</t>
  </si>
  <si>
    <t>Dubultslēdzis 10A, IP20, z/a</t>
  </si>
  <si>
    <t>Dubultslēdzis 10A, IP44, z/a</t>
  </si>
  <si>
    <t>Tasterslēdzis 10A, IP20, z/a</t>
  </si>
  <si>
    <t>Spiedpogas savienotājs 2 ceļu ar integrētu kopnes savienotāju (KNX)</t>
  </si>
  <si>
    <t>Klātbūtnes sensors 360`, IP44, v/a, darb.rad. ~8m, DALI, KNX</t>
  </si>
  <si>
    <t>Rozete 230V, 16A, IP20, z.a.</t>
  </si>
  <si>
    <t>Rozete 230V, 16A, IP44, z.a.</t>
  </si>
  <si>
    <t>Grīdas kārba 8 rozetēm</t>
  </si>
  <si>
    <t>Rozete 230V, 16A, IP20, mont.grīdas kārbā</t>
  </si>
  <si>
    <t>Rozešu bloks 400V, 16A + 2x230V, 16A, IP44, kopējā korpusā</t>
  </si>
  <si>
    <t>Rozete 400V, 16A, IP44, v/a</t>
  </si>
  <si>
    <t>Montāžas kārba z/a</t>
  </si>
  <si>
    <t>Nozarkārba IP44, v/a</t>
  </si>
  <si>
    <t>Iekārtu elektriskās daļas pieslēgšana (saistītās inženiertīklu daļas, UK, AVK, ESS, UATS)</t>
  </si>
  <si>
    <t>Gaismeklis spacetube R surface mount LED 11,5W, ar DALI vadības bloku</t>
  </si>
  <si>
    <t>PLANLICHT</t>
  </si>
  <si>
    <t>Intralighting</t>
  </si>
  <si>
    <t>Gaismeklis TDO LED L  WIDE OPAL LED 36W 3900lm 3000K 80Ra, ar DALI vadības bloku</t>
  </si>
  <si>
    <t>OMS</t>
  </si>
  <si>
    <t>Zibensaizsardzība un zemējums</t>
  </si>
  <si>
    <t>Cinkots tērauda apaļdzelzs d-10, PVC izolācijā</t>
  </si>
  <si>
    <t>Apaļdzelzs d-8mm, AlSiMg</t>
  </si>
  <si>
    <t>Apaļdzelzs stiprināšanas elements uz parapeta</t>
  </si>
  <si>
    <t>Apaļdzelzs stiprināšanas elements uz sienas</t>
  </si>
  <si>
    <t>Apaļdzelzs stiprināšanas elements uz jumta</t>
  </si>
  <si>
    <t>Apaļstieples garuma kompensators (uzstādīt ik pēc 15m) kpl.ar savienošanas spailēm</t>
  </si>
  <si>
    <t>Savienojoša spaile, mērkleme OBO 237/N</t>
  </si>
  <si>
    <t>Savienojuma klemme, plakandzelzs/apaļdzelzs</t>
  </si>
  <si>
    <t>Savienojuma klemme, apaļdzelzs/apaļdzelzs</t>
  </si>
  <si>
    <t>Zibensuztvērējstienis 101 A-L150, d16mm, 1,5m, komplektā ar pēdu un pievienojuma spaili</t>
  </si>
  <si>
    <t>Zibensuztvērējstienis 101 A-L250, d16mm, 2,5m, komplektā ar pēdu un pievienojuma spaili</t>
  </si>
  <si>
    <t>Potenciāla izlīdzinoša kopne 1801/VDE</t>
  </si>
  <si>
    <t>Pretkorozijas lenta 25m</t>
  </si>
  <si>
    <t>Nepieciešamo mērījumu veikšana tai.skaitā apgaismojuma, zemējuma pretestības, termorāfijas kontaktu pievienojumu vietās u.c. atbilstoši LR noteikumiem</t>
  </si>
  <si>
    <t>Izpilddokumentācija</t>
  </si>
  <si>
    <t xml:space="preserve"> 2-7</t>
  </si>
  <si>
    <t>Perforēta cinkota tērauda loksne, biezums 1,2mm, perforācija Rv a-t,atveruma diametrs 15mm, metāla karkasa sols 600mm</t>
  </si>
  <si>
    <t xml:space="preserve">Pakāpieni: saplāksnis 30mm ar 3mm ozolkoka nažfinieri </t>
  </si>
  <si>
    <t>Pretkāpieni, sani, iekšejā skapja apdare: saplāksnis 21mm ar 3mm ozolkoka nažfinieri</t>
  </si>
  <si>
    <t xml:space="preserve">Gludas dubultās durvis finierētas ar ozolkoka nažfinieri ar slēptām enģēm 1.55m(platums)x1,65m(augstums) </t>
  </si>
  <si>
    <t>Fasāžu akmens masas flīzes 8mm uz metāla karkasa fasādēm “CERDISA EC1 LEVITAS T5,6” Virsmas struktūra “Natural”</t>
  </si>
  <si>
    <t>Fasāžu akmens masas flīzes 8mm uz metāla karkasa logailām un ārējām palodzēm “CERDISA EC1 LEVITAS T5,6” Virsmas struktūra “Natural”</t>
  </si>
  <si>
    <t>Margas MA-02 (sask.ar rasējumu ARD-18) (Rūdīts stikls biezums 12mm. Lietderīga slodze uz margas augšu 0,7 kN/tek.metru.)</t>
  </si>
  <si>
    <t>Fibrolīta akustisko plākšņu griesti  piem "CEWOOD"25 mm uz impregnētām  koka latām 30x80 s600 (skaidu izmērs 1mm, krāsa “Pelēka” pēc standarta CEWOOD kataloga krāsām)</t>
  </si>
  <si>
    <t>Profilloksnes RUUKKi T70-57L-1058: Tērauda loksnes ar cinka pārklājumu 100 g/m2 un poliestera pārklājumu SP 15, biezums 15 μm, krāsa RR20</t>
  </si>
  <si>
    <t>Tērauda konstrukcijas durvis ĀD-01 1000x2200mm (saskaņā ar specifikāciju, ieskaitot furnitūru)</t>
  </si>
  <si>
    <t>Tērauda konstrukcijas durvis ĀD-02 1000x1740mm (saskaņā ar specifikāciju, ieskaitot furnitūru)</t>
  </si>
  <si>
    <t>Tērauda konstrukcijas durvis ĀD-03 1000x1900mm (saskaņā ar specifikāciju, ieskaitot furnitūru)</t>
  </si>
  <si>
    <t>Ķeta cauruļvadu sistēma</t>
  </si>
  <si>
    <t>Kaltā ķeta cauruļvads, izbūvei ēkā</t>
  </si>
  <si>
    <t>Saint-Gobain Pam-Global S (SML) vai altern.</t>
  </si>
  <si>
    <t>DN100, L=3m</t>
  </si>
  <si>
    <t>Kaltā ķeta cauruļvads, izbūvei gruntī</t>
  </si>
  <si>
    <t>Saint-Gobain Pam-Global C (TML) vai altern.</t>
  </si>
  <si>
    <t>DN150, L=3m</t>
  </si>
  <si>
    <t>Kaltā ķeta līkums 45o</t>
  </si>
  <si>
    <t xml:space="preserve">DN100 </t>
  </si>
  <si>
    <t>Kaltā ķeta līkums 90o</t>
  </si>
  <si>
    <t>Kaltā ķeta trejgabals</t>
  </si>
  <si>
    <t>DN100/DN100-88o</t>
  </si>
  <si>
    <t>Kaltā ķeta līkums 15o</t>
  </si>
  <si>
    <t xml:space="preserve">DN150 </t>
  </si>
  <si>
    <t>DN150/DN100-45o</t>
  </si>
  <si>
    <t>Kaltā ķeta kompensējošā īscaurule - uzmava</t>
  </si>
  <si>
    <t>Kaltā ķeta īscaurule ar atbalsta gredzenu, komplektā ar stiprinājuma skavu un sienas atbalsta profilu</t>
  </si>
  <si>
    <t>Revīzija ar apaļu atvērumu un divām vāka stiprinājuma skrūvēm</t>
  </si>
  <si>
    <t>Saint-Gobain Pam-Global S vai altern.</t>
  </si>
  <si>
    <t>Konfix gumijas savienojums</t>
  </si>
  <si>
    <t>Saint-Gobain Pam-Global  vai altern.</t>
  </si>
  <si>
    <t>CV savienojošā skava</t>
  </si>
  <si>
    <t>Saint-Gobain Pam-Global HES vai altern.</t>
  </si>
  <si>
    <t>CV savienojošā skavas fiksācijas elements Krale</t>
  </si>
  <si>
    <t>CONZIS savienojošā skava, izbūvei gruntī</t>
  </si>
  <si>
    <t>Saint-Gobain Pam-Global Conzis vai altern.</t>
  </si>
  <si>
    <t>114x13</t>
  </si>
  <si>
    <t>Cauruma izveide dzelzsbetona sienā</t>
  </si>
  <si>
    <t>d=150</t>
  </si>
  <si>
    <t>Pārsprieguma aizsardzība</t>
  </si>
  <si>
    <t>RJ45</t>
  </si>
  <si>
    <t>RJ46</t>
  </si>
  <si>
    <t>Skapis ar barošanas bloku</t>
  </si>
  <si>
    <t>INTG-995203PEEUI</t>
  </si>
  <si>
    <t>INTG-995200PEEUI</t>
  </si>
  <si>
    <t>INTG-995201PEEUI</t>
  </si>
  <si>
    <t>Piekļuves sistēmas kontrolieris</t>
  </si>
  <si>
    <t>INTG-996035EUPCBB&amp;K</t>
  </si>
  <si>
    <t>2 durvju kontrolieris</t>
  </si>
  <si>
    <t>INTG-996018PCB&amp;K</t>
  </si>
  <si>
    <t>NTG-996005PCB&amp;K</t>
  </si>
  <si>
    <t>8 Zonu paplašinātājs</t>
  </si>
  <si>
    <t>IR+MV kustību detektors</t>
  </si>
  <si>
    <t>SWAN2000</t>
  </si>
  <si>
    <t>Stikla plīšanas detektors</t>
  </si>
  <si>
    <t>GBD-PLUS</t>
  </si>
  <si>
    <t>SWAN bracket</t>
  </si>
  <si>
    <t>Detektoru kronšteins SWAN/LC sērijas detektoriem</t>
  </si>
  <si>
    <t>EPP-20</t>
  </si>
  <si>
    <t>Adresu trauksmes pogas kārba</t>
  </si>
  <si>
    <t>SR2G</t>
  </si>
  <si>
    <t>Adresu trauksmes sirēna ar izolatoru</t>
  </si>
  <si>
    <t>ESI-50</t>
  </si>
  <si>
    <t>EDI-20</t>
  </si>
  <si>
    <t>EDI-50</t>
  </si>
  <si>
    <t>Adresu detektoru bāze ar izolatoru</t>
  </si>
  <si>
    <t>EBI-30</t>
  </si>
  <si>
    <t>EMI-301</t>
  </si>
  <si>
    <t>EMI-311/240</t>
  </si>
  <si>
    <t>JE-H(ST)H2X1.0</t>
  </si>
  <si>
    <t>Sistēmas ko nfigurēšana un programmēšana</t>
  </si>
  <si>
    <t>96</t>
  </si>
  <si>
    <t>Pazemes kabelis TPP 30x2x0.4</t>
  </si>
  <si>
    <t>Pazemes FO 24dz SM kabelis</t>
  </si>
  <si>
    <t>Kabeļu savienoš anas uzmava (50-150 pāri). XAGA-500-75/15-400z</t>
  </si>
  <si>
    <t>FO kabeļu savienošanas uzmava GPJ-0-9L6-B</t>
  </si>
  <si>
    <t>Tranšejas rakšana un aizbēršana, platums 0.8m</t>
  </si>
  <si>
    <t>Kabeļu pāru montāža paralēlā uzmavā, kabeļa tilpums 30x2</t>
  </si>
  <si>
    <t>FO kabeļu dzīslu montāža paralēlā uzmavā, kabeļa tilpums 24dz.</t>
  </si>
  <si>
    <t>l</t>
  </si>
  <si>
    <t>b=50mm, 1185x585</t>
  </si>
  <si>
    <t>"Purmo " 22x300x500</t>
  </si>
  <si>
    <t>"Purmo " 22x400x500</t>
  </si>
  <si>
    <t xml:space="preserve">Tērauda radiators komplektā ar atgaisotāju, izlaides ventili, korķi, termovārstu, sānu pieslēgumu un sienas stiprinājumiem  </t>
  </si>
  <si>
    <t>Radiatoru regulējošais vārsts</t>
  </si>
  <si>
    <t>"Danfoss" FJVR DN15</t>
  </si>
  <si>
    <t>"Danfoss" RVL-s DN15</t>
  </si>
  <si>
    <t>"Danfoss" RA2000</t>
  </si>
  <si>
    <t>Radiatora termogalva</t>
  </si>
  <si>
    <t>Siltumizolācija pagraba radiatoru trasei</t>
  </si>
  <si>
    <t>Savienojuma modulis</t>
  </si>
  <si>
    <t>Izpildmehānismi</t>
  </si>
  <si>
    <t xml:space="preserve"> "Arbonia " 3V 3019-121V
190x1215</t>
  </si>
  <si>
    <t xml:space="preserve"> "Arbonia " 2V 2019-108V 190x1080</t>
  </si>
  <si>
    <t xml:space="preserve"> 5.23</t>
  </si>
  <si>
    <t xml:space="preserve"> 5.24</t>
  </si>
  <si>
    <t xml:space="preserve"> 6.23</t>
  </si>
  <si>
    <t xml:space="preserve"> "Arbonia " 2V 2019-126V 190x1260</t>
  </si>
  <si>
    <t xml:space="preserve"> "Arbonia " 2V 2019-85V 190x850</t>
  </si>
  <si>
    <t xml:space="preserve"> 9.22</t>
  </si>
  <si>
    <t xml:space="preserve"> 9.23</t>
  </si>
  <si>
    <t xml:space="preserve"> 10.20</t>
  </si>
  <si>
    <t xml:space="preserve"> 10.21</t>
  </si>
  <si>
    <t xml:space="preserve"> 11.20</t>
  </si>
  <si>
    <t xml:space="preserve"> 11.21</t>
  </si>
  <si>
    <t>"Arbonia " 2V 2019-121V
190x1210</t>
  </si>
  <si>
    <t xml:space="preserve"> 11.22</t>
  </si>
  <si>
    <t xml:space="preserve"> 13.24</t>
  </si>
  <si>
    <t xml:space="preserve"> 13.25</t>
  </si>
  <si>
    <t xml:space="preserve"> 14.20</t>
  </si>
  <si>
    <t xml:space="preserve"> 14.21</t>
  </si>
  <si>
    <t xml:space="preserve"> 15.21</t>
  </si>
  <si>
    <t xml:space="preserve"> 15.22</t>
  </si>
  <si>
    <t xml:space="preserve"> 15.23</t>
  </si>
  <si>
    <t xml:space="preserve"> 15.24</t>
  </si>
  <si>
    <t>Tērauda radiators komplektā ar atgaisotāju,
izlaides ventili, korķi, termovārstu, sānu
pieslēgumu un sienas stiprinājumiem</t>
  </si>
  <si>
    <t>Purmo C33 600x1200</t>
  </si>
  <si>
    <t>Ø15x1.0</t>
  </si>
  <si>
    <t xml:space="preserve"> 22.16</t>
  </si>
  <si>
    <t xml:space="preserve"> 22.17</t>
  </si>
  <si>
    <t xml:space="preserve"> 22.18</t>
  </si>
  <si>
    <t xml:space="preserve"> 22.19</t>
  </si>
  <si>
    <t xml:space="preserve"> 22.20</t>
  </si>
  <si>
    <t xml:space="preserve"> 22.21</t>
  </si>
  <si>
    <t xml:space="preserve"> 22.22</t>
  </si>
  <si>
    <t xml:space="preserve"> 22.23</t>
  </si>
  <si>
    <t>Dekoratīvais panelis kasetei</t>
  </si>
  <si>
    <t>PT-UQC</t>
  </si>
  <si>
    <t>PT-UMC</t>
  </si>
  <si>
    <t>Distances vadības pults</t>
  </si>
  <si>
    <t>PQWRHQ0FDB</t>
  </si>
  <si>
    <t>2.31</t>
  </si>
  <si>
    <t>Centrālais kontrolieris</t>
  </si>
  <si>
    <t>PACP5A000</t>
  </si>
  <si>
    <t>Vadības kabelis 2x1</t>
  </si>
  <si>
    <t>Ø100</t>
  </si>
  <si>
    <t>"Systemair" Nova B 200x100</t>
  </si>
  <si>
    <t>"Systemair" Nova B 300x100</t>
  </si>
  <si>
    <t>"Systemair" Nova B 400x100</t>
  </si>
  <si>
    <t>"Systemair" Nova B 500x100</t>
  </si>
  <si>
    <t>"Lindab" DRU Ø100</t>
  </si>
  <si>
    <t>"Lindab" DRU Ø125</t>
  </si>
  <si>
    <t>"Lindab" DRU Ø160</t>
  </si>
  <si>
    <t>"Lindab" DRU Ø200</t>
  </si>
  <si>
    <t>Motorizēts plūsmas regulējošs
vārsts</t>
  </si>
  <si>
    <t>"Lindab" DA2EU 160 230V/1</t>
  </si>
  <si>
    <t>"Lindab" DA2EU 200 230V/1</t>
  </si>
  <si>
    <t>"Lindab" DA2EU 250 230V/1</t>
  </si>
  <si>
    <t xml:space="preserve">Izmešanas konfuzora siltināta
kārba ar gaisa vadu
pievienojumiem </t>
  </si>
  <si>
    <t>800x800 izolācijas biezums 50 mm</t>
  </si>
  <si>
    <t>400x100</t>
  </si>
  <si>
    <t>600x400</t>
  </si>
  <si>
    <t>"Systemair" Nova B 300x200</t>
  </si>
  <si>
    <t>"Lindab" AT-V 200x100</t>
  </si>
  <si>
    <t>"Lindab" AT-V 500x200</t>
  </si>
  <si>
    <t>"Systemair" TUNE-S 400x100 H</t>
  </si>
  <si>
    <t>"Systemair" NOTUS-S-500x200-M2B; 24V vai 230V/1</t>
  </si>
  <si>
    <t>Nosūces kape iegādājas Pasūtītājs</t>
  </si>
  <si>
    <t>2200x1100</t>
  </si>
  <si>
    <t>1400x1200</t>
  </si>
  <si>
    <t>1000x1000</t>
  </si>
  <si>
    <t>Ozona ģenerators</t>
  </si>
  <si>
    <t>"Servolux" AirMaid 10000V; Nel=200
W; l=400; b=300; h=239; 12 kg; 230V/1</t>
  </si>
  <si>
    <t>Ozona ģeneratora elektroinstalācija</t>
  </si>
  <si>
    <t>Nerūsējošā tērauda gaisa vads
AISI 316, sieniņas biezums
0,5mm</t>
  </si>
  <si>
    <t>Nerūsējošā tērauda veidgabali,
fasondaļas un tīrīšanas lūkas</t>
  </si>
  <si>
    <t>Plūsmas regulējošs vārsts no nerūsējoša tērauda</t>
  </si>
  <si>
    <t>"Lindab" Iris Ø125</t>
  </si>
  <si>
    <t xml:space="preserve"> 1.58</t>
  </si>
  <si>
    <t xml:space="preserve"> 1.59</t>
  </si>
  <si>
    <t>Sistēma N-5, apkalpo 4. stāva WC</t>
  </si>
  <si>
    <t>Sistēma N-7 UN DP-1, apkalpo pagrabstāva telpas</t>
  </si>
  <si>
    <t>S&amp;P TD silent 500/160
L=200m3/h; 120Pa
Nel= 50W; 230V/1</t>
  </si>
  <si>
    <t>"Lindab" AL-C 225-75</t>
  </si>
  <si>
    <t>Gaisa izmešanas veidgabals
komplektā ar stiprinājumiem</t>
  </si>
  <si>
    <t>"Vilpe" Ross Ø200/210</t>
  </si>
  <si>
    <t>"Systemair" Nova B 300x150</t>
  </si>
  <si>
    <t>Centrāla akumulatoru baterija ar monitoringa funkciju (Darbības laiks 1h, LAN pieslēgums attālinātai pārraudzībai, CB dimensijas H=1800mm, W=600mm, D=350mm, 73 gaismekļi, 14 grupas)</t>
  </si>
  <si>
    <t>Iznesamā drošības indikācijas un atslēģšanas iekārta ar atslēgu F3</t>
  </si>
  <si>
    <t>Pašregulējošs sildkabelis Devi ICEGUARD 18</t>
  </si>
  <si>
    <t>Gaismeklis PIPE TUBE cluster S S 1x1600 lm W830FO 36 sh</t>
  </si>
  <si>
    <t>Divpusējs evakuācijas ceļa virziena norāžu virsmas gaismeklis ar universālu montāžu uz sienas vai griestiem un iekļautu piktogrammu komplektu CrystalWay 19021 CG-S + iekares komplekts (pieslēgšanai centrālai akumulatoru sitēmai)</t>
  </si>
  <si>
    <t>Gaismeklis Evakuācijas ceļa apgaismojuma gaismeklis ar asimetrisku optiku GuideLed SL 13012.1 CG-S (pieslēgšanai centrālai akumulatoru sitēmai)</t>
  </si>
  <si>
    <t>Evakuācijas ceļa apgaismojuma gaismeklis ar simetrisku optiku GuideLed SL 13022.1 CG-S (pieslēgšanai centrālai akumulatoru sitēmai)</t>
  </si>
  <si>
    <t>Evakuācijas ceļa apgaismojuma gaismeklis ārtelpām virsmas montāžai Atlantic LED R CG-S (pieslēgšanai centrālai akumulatoru sitēmai)</t>
  </si>
  <si>
    <t>Evakuācijas ceļa apgaismojuma gaismeklis ārtelpām sienas montāžai Outdoor Wall CG-S (pieslēgšanai centrālai akumulatoru sitēmai)</t>
  </si>
  <si>
    <t xml:space="preserve">Gaismeklis montažai uz fasādes, IP65, up/down stars, max LED30W  , Emma 70 Bidirectional anthracite </t>
  </si>
  <si>
    <t>Gaismeklis montažai uz fasādes, IP65, max LED30W  , Kea 150 Round Textured Black</t>
  </si>
  <si>
    <t>Gaismeklis montažai uz fasādes, IP65, max LED30W  , Kea 250 Round Textured Black</t>
  </si>
  <si>
    <t xml:space="preserve">Gaismeklis montažai uz fasādes, IP65, max LED30W  , Kirk70 CoB LED </t>
  </si>
  <si>
    <t>95</t>
  </si>
  <si>
    <t>97</t>
  </si>
  <si>
    <t>98</t>
  </si>
  <si>
    <t>99</t>
  </si>
  <si>
    <t>100</t>
  </si>
  <si>
    <t>101</t>
  </si>
  <si>
    <t>102</t>
  </si>
  <si>
    <t>103</t>
  </si>
  <si>
    <t>104</t>
  </si>
  <si>
    <t>Cu-2x1,5</t>
  </si>
  <si>
    <t>Specializētie kabeļi</t>
  </si>
  <si>
    <t>H 05RR F 4G 0,75sw</t>
  </si>
  <si>
    <t xml:space="preserve">J-Y(ST)Y 2x2x0,8 </t>
  </si>
  <si>
    <t xml:space="preserve">J-Y(ST)Y 4x2x0,8 </t>
  </si>
  <si>
    <t>Zemējuma vadi</t>
  </si>
  <si>
    <t>Zemēšanas vads H07V-K 1x4mm², lokans dzeltenzaļš</t>
  </si>
  <si>
    <t>Zemēšanas vads H07V-K 1x6mm², lokans dzeltenzaļš</t>
  </si>
  <si>
    <t>Zemēšanas vads H07V-K 1x16mm², lokans dzeltenzaļš</t>
  </si>
  <si>
    <t>Kabeļu rene MKSMU 620 FS + krāsots RAL 7012</t>
  </si>
  <si>
    <t>Kabeļu rene MKSMU 630 FS + krāsots RAL 7012</t>
  </si>
  <si>
    <t>Kabeļu trepe LG 630 NS FS</t>
  </si>
  <si>
    <t>Kabeļu trepe LG 640 NS FS</t>
  </si>
  <si>
    <t>Kabeļu trepes sienas stiprinājumi</t>
  </si>
  <si>
    <t>Rozete 230V, 16A, IP44, v.a.</t>
  </si>
  <si>
    <t>Gaismeklis Pipes S S PRO 1350 lm 28 W Fresh rose DALI 56° white</t>
  </si>
  <si>
    <t>Gaismeklis Kalis 55 S MPR 2600 lm 24 W 830 L1405mm DALI IP20 white</t>
  </si>
  <si>
    <t>Gaismeklis Kalis 55 S MPR 3100 lm 28 W 830 L1685mm DALI IP20 white</t>
  </si>
  <si>
    <t>Gaismeklis Kalis 55 S MPR 3700 lm 35 W 830 L1965mm DALI IP20 white</t>
  </si>
  <si>
    <t>Gaismeklis Kalis 55 S MPR 2100 lm 20 W 830 L1125mm DALI IP20 white</t>
  </si>
  <si>
    <t>Gaismeklis Kalis 55 S MPR 4500 lm 44 W 830 L1685mm DALI IP20 white</t>
  </si>
  <si>
    <t>Gaismeklis Kalis 55 S MPR 3700 lm 37 W 830 L1405mm DALI IP20 silver aluminium</t>
  </si>
  <si>
    <t>Gaismeklis Gyon C/S DPR 2150 lm 20 W 830 L1136mm DALI IP43 white</t>
  </si>
  <si>
    <t>Gaismeklis Gyon C/S DPR 3200 lm 28 W 830 L1696mm DALI IP43 white</t>
  </si>
  <si>
    <t>Gaismeklis Gyon C/S DPR 3200 lm 28 W 830 L2536mm DALI IP43 white</t>
  </si>
  <si>
    <t>Gaismeklis 5700 3250 lm 27 W 830 DALI L1277mm IP66</t>
  </si>
  <si>
    <t>Gaismeklis Lona C 600 DPR 3800 lm 42 W 830 DALI IP20 white</t>
  </si>
  <si>
    <t>105</t>
  </si>
  <si>
    <t>106</t>
  </si>
  <si>
    <t>107</t>
  </si>
  <si>
    <t>108</t>
  </si>
  <si>
    <t>109</t>
  </si>
  <si>
    <t>110</t>
  </si>
  <si>
    <t>111</t>
  </si>
  <si>
    <t>112</t>
  </si>
  <si>
    <t>113</t>
  </si>
  <si>
    <t>114</t>
  </si>
  <si>
    <t>115</t>
  </si>
  <si>
    <t>Asfalta seguma demontāža un zālāja ierīkošana</t>
  </si>
  <si>
    <t>Griestu eksponēto betona pretputukļu apstrāde ātrijā un kāpņu telpās</t>
  </si>
  <si>
    <t>Betona sienu, kolonnu un pārsegumu eksponēto betona pretputukļu apstrādi, apjoms no lapas ARD-21</t>
  </si>
  <si>
    <t xml:space="preserve">Saliekāamo betona kāpņu laidu pretputekļu apstrādi  </t>
  </si>
  <si>
    <t>Sadalne GS (met.korpuss, IP44, 400V, virs apm.mont) kompl.sk.lapā EL-23</t>
  </si>
  <si>
    <t>Sadalne TASS (GS sadalnes korpusā) kompl.sk.lapā EL-24</t>
  </si>
  <si>
    <t>Sadalne 1SS1 (met.korpuss, IP54, 400V, virs apm.mont) kompl.sk.lapā EL-25</t>
  </si>
  <si>
    <t>Sadalne 1SS2 (PVC korpuss, IP23, 400V, zem apm.mont) kompl.sk.lapā EL-26</t>
  </si>
  <si>
    <t>Sadalne 2SS1 (PVC korpuss, IP23, 400V, zem apm.mont) kompl.sk.lapā EL-27</t>
  </si>
  <si>
    <t>Sadalne 3SS1 (PVC korpuss, IP23, 400V, zem apm.mont) kompl.sk.lapā EL-28</t>
  </si>
  <si>
    <t>Sadalne 4SS1 (PVC korpuss, IP23, 400V, zem apm.mont) kompl.sk.lapā EL-29</t>
  </si>
  <si>
    <t>Sadalne 5VS1 (met.korpuss, IP44, 400V, virs apm.mont) kompl.sk.lapā EL-30</t>
  </si>
  <si>
    <t>Sistēmas adresēšana un iestatīšana</t>
  </si>
  <si>
    <t xml:space="preserve">J-Y(ST)Y 2x0,8 </t>
  </si>
  <si>
    <t>KNX xistēmas programmēšana</t>
  </si>
  <si>
    <t>Ūdens filtrācijas sistēma dzeramā ūdens punkta nodrošināšanai, Dzeramā ūdens punkta uzstādīšana gaitenī pie atpūtas krēsliem.</t>
  </si>
  <si>
    <t>Sastādīja: vārds uzvārds, sertifikāta Nr.</t>
  </si>
  <si>
    <t>Pārbaudīja: vārsd, uzvārds, sertifikāta Nr.</t>
  </si>
  <si>
    <t>Sastādīja: vārds, uzvārsd, sertifikāta Nr.</t>
  </si>
  <si>
    <t>Pārbaudīja: vārds, uzvārds, sertifikāta Nr.</t>
  </si>
  <si>
    <t>Sastādīja: vārds, uzvārds, sertifikāta  Nr.</t>
  </si>
  <si>
    <t>Sastādīja: vārds, uzvārds, sertifikāta Nr.</t>
  </si>
  <si>
    <t xml:space="preserve">Pārbaudīja: vārds, uzvārds, sertifikāta Nr. </t>
  </si>
  <si>
    <t>Sastādīja: vārds, uzvārds, sertifikāta nr.</t>
  </si>
  <si>
    <t>Pārbaudīja: vārds, uzvārds, sertifikāta nr.</t>
  </si>
  <si>
    <t>Sastādīj: vārds, uzvārds, sertifikāta Nr.</t>
  </si>
  <si>
    <t>Pārbaudīja: vārds uzvārds , sertifikāta Nr.</t>
  </si>
  <si>
    <t xml:space="preserve">VIRTUVES TEHNOLOĢISKĀS IEKĀRTAS </t>
  </si>
  <si>
    <t>Virsizdevumi __ %</t>
  </si>
  <si>
    <t>Peļņa __ %</t>
  </si>
  <si>
    <t>vārds, uzvārds, sertifikāta nr.</t>
  </si>
  <si>
    <t>vārds, uzvārds, sertifikāta Nr.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</si>
</sst>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9" x14ac:knownFonts="1">
    <font>
      <sz val="10"/>
      <name val="Arial"/>
      <charset val="186"/>
    </font>
    <font>
      <sz val="11"/>
      <color theme="1"/>
      <name val="Calibri"/>
      <family val="2"/>
      <charset val="186"/>
      <scheme val="minor"/>
    </font>
    <font>
      <sz val="8"/>
      <name val="Arial"/>
      <family val="2"/>
      <charset val="186"/>
    </font>
    <font>
      <sz val="10"/>
      <name val="Arial"/>
      <family val="2"/>
    </font>
    <font>
      <sz val="11"/>
      <name val="Arial"/>
      <family val="2"/>
    </font>
    <font>
      <b/>
      <sz val="10"/>
      <name val="Arial"/>
      <family val="2"/>
    </font>
    <font>
      <b/>
      <sz val="11"/>
      <name val="Arial"/>
      <family val="2"/>
    </font>
    <font>
      <u/>
      <sz val="10"/>
      <name val="Arial"/>
      <family val="2"/>
    </font>
    <font>
      <b/>
      <u/>
      <sz val="10"/>
      <name val="Arial"/>
      <family val="2"/>
    </font>
    <font>
      <i/>
      <sz val="10"/>
      <name val="Arial"/>
      <family val="2"/>
      <charset val="186"/>
    </font>
    <font>
      <b/>
      <sz val="10"/>
      <name val="Arial"/>
      <family val="2"/>
      <charset val="186"/>
    </font>
    <font>
      <i/>
      <sz val="11"/>
      <name val="Arial"/>
      <family val="2"/>
      <charset val="186"/>
    </font>
    <font>
      <sz val="10"/>
      <name val="Arial"/>
      <family val="2"/>
      <charset val="186"/>
    </font>
    <font>
      <b/>
      <i/>
      <sz val="9"/>
      <name val="Arial"/>
      <family val="2"/>
      <charset val="186"/>
    </font>
    <font>
      <i/>
      <sz val="11"/>
      <color rgb="FF7F7F7F"/>
      <name val="Calibri"/>
      <family val="2"/>
      <charset val="186"/>
      <scheme val="minor"/>
    </font>
    <font>
      <sz val="9"/>
      <name val="Arial"/>
      <family val="2"/>
    </font>
    <font>
      <b/>
      <sz val="9"/>
      <name val="Arial"/>
      <family val="2"/>
      <charset val="186"/>
    </font>
    <font>
      <b/>
      <i/>
      <u/>
      <sz val="10"/>
      <name val="Arial"/>
      <family val="2"/>
      <charset val="186"/>
    </font>
    <font>
      <b/>
      <sz val="10"/>
      <name val="Arial"/>
      <family val="2"/>
      <charset val="204"/>
    </font>
    <font>
      <vertAlign val="superscript"/>
      <sz val="10"/>
      <name val="Arial"/>
      <family val="2"/>
    </font>
    <font>
      <i/>
      <u/>
      <sz val="10"/>
      <color rgb="FFC00000"/>
      <name val="Arial"/>
      <family val="2"/>
      <charset val="186"/>
    </font>
    <font>
      <sz val="10"/>
      <color rgb="FFC00000"/>
      <name val="Arial"/>
      <family val="2"/>
    </font>
    <font>
      <sz val="10"/>
      <name val="Helv"/>
    </font>
    <font>
      <vertAlign val="superscript"/>
      <sz val="10"/>
      <name val="Arial"/>
      <family val="2"/>
      <charset val="204"/>
    </font>
    <font>
      <i/>
      <u/>
      <sz val="10"/>
      <color rgb="FFC00000"/>
      <name val="Arial"/>
      <family val="2"/>
    </font>
    <font>
      <sz val="9"/>
      <name val="Arial"/>
      <family val="2"/>
      <charset val="186"/>
    </font>
    <font>
      <sz val="10"/>
      <color indexed="8"/>
      <name val="Arial"/>
      <family val="2"/>
      <charset val="186"/>
    </font>
    <font>
      <i/>
      <u/>
      <sz val="10"/>
      <color rgb="FFFF0000"/>
      <name val="Arial"/>
      <family val="2"/>
    </font>
    <font>
      <sz val="10"/>
      <name val="Arial"/>
      <family val="2"/>
      <charset val="1"/>
    </font>
    <font>
      <sz val="10"/>
      <name val="Arial"/>
      <family val="2"/>
      <charset val="204"/>
    </font>
    <font>
      <b/>
      <sz val="9"/>
      <name val="Arial"/>
      <family val="2"/>
    </font>
    <font>
      <b/>
      <i/>
      <u/>
      <sz val="10"/>
      <name val="Arial"/>
      <family val="2"/>
    </font>
    <font>
      <sz val="8"/>
      <name val="Arial"/>
      <family val="2"/>
    </font>
    <font>
      <i/>
      <u/>
      <sz val="10"/>
      <name val="Arial"/>
      <family val="2"/>
    </font>
    <font>
      <sz val="10"/>
      <name val="Arial"/>
      <family val="2"/>
    </font>
    <font>
      <sz val="8"/>
      <name val="Arial"/>
      <family val="2"/>
    </font>
    <font>
      <sz val="10"/>
      <color rgb="FF000000"/>
      <name val="Arial"/>
      <family val="2"/>
    </font>
    <font>
      <sz val="9"/>
      <name val="Arial Baltic"/>
      <family val="2"/>
      <charset val="186"/>
    </font>
    <font>
      <sz val="9"/>
      <name val="Arial Baltic"/>
      <charset val="18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hair">
        <color auto="1"/>
      </left>
      <right style="hair">
        <color auto="1"/>
      </right>
      <top style="hair">
        <color auto="1"/>
      </top>
      <bottom style="hair">
        <color auto="1"/>
      </bottom>
      <diagonal/>
    </border>
  </borders>
  <cellStyleXfs count="7">
    <xf numFmtId="0" fontId="0" fillId="0" borderId="0"/>
    <xf numFmtId="0" fontId="14" fillId="0" borderId="0" applyNumberFormat="0" applyFill="0" applyBorder="0" applyAlignment="0" applyProtection="0"/>
    <xf numFmtId="0" fontId="22" fillId="0" borderId="0"/>
    <xf numFmtId="0" fontId="22" fillId="0" borderId="0"/>
    <xf numFmtId="0" fontId="34" fillId="0" borderId="0"/>
    <xf numFmtId="9" fontId="34" fillId="0" borderId="0" applyFont="0" applyFill="0" applyBorder="0" applyAlignment="0" applyProtection="0"/>
    <xf numFmtId="9" fontId="29" fillId="0" borderId="0" applyFont="0" applyFill="0" applyBorder="0" applyAlignment="0" applyProtection="0"/>
  </cellStyleXfs>
  <cellXfs count="446">
    <xf numFmtId="0" fontId="0" fillId="0" borderId="0" xfId="0"/>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vertical="top"/>
    </xf>
    <xf numFmtId="2" fontId="3" fillId="0" borderId="0" xfId="0" applyNumberFormat="1" applyFont="1" applyAlignment="1">
      <alignment vertical="top"/>
    </xf>
    <xf numFmtId="0" fontId="3" fillId="0" borderId="0" xfId="0" applyFont="1"/>
    <xf numFmtId="0" fontId="3" fillId="0" borderId="1" xfId="0" applyFont="1" applyBorder="1" applyAlignment="1">
      <alignment horizontal="center" vertical="center" textRotation="90" wrapText="1"/>
    </xf>
    <xf numFmtId="2" fontId="3" fillId="0" borderId="1" xfId="0" applyNumberFormat="1" applyFont="1" applyBorder="1" applyAlignment="1">
      <alignment horizontal="center" vertical="center" textRotation="90" wrapText="1"/>
    </xf>
    <xf numFmtId="0" fontId="3" fillId="0" borderId="0" xfId="0" applyFont="1" applyAlignment="1">
      <alignment vertical="center"/>
    </xf>
    <xf numFmtId="0" fontId="4" fillId="0" borderId="0" xfId="0" applyFont="1" applyAlignment="1">
      <alignment horizontal="left" vertical="top"/>
    </xf>
    <xf numFmtId="0" fontId="3" fillId="0" borderId="2" xfId="0" applyFont="1" applyBorder="1" applyAlignment="1">
      <alignment horizontal="center" vertical="top"/>
    </xf>
    <xf numFmtId="0" fontId="3" fillId="0" borderId="3" xfId="0" applyFont="1" applyBorder="1" applyAlignment="1">
      <alignment horizontal="center" vertical="top" wrapText="1"/>
    </xf>
    <xf numFmtId="0" fontId="3" fillId="0" borderId="2" xfId="0" applyFont="1" applyBorder="1" applyAlignment="1">
      <alignment vertical="top" wrapText="1"/>
    </xf>
    <xf numFmtId="2" fontId="3" fillId="0" borderId="0" xfId="0" applyNumberFormat="1" applyFont="1" applyAlignment="1">
      <alignment horizontal="righ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5" fillId="0" borderId="6" xfId="0" applyFont="1" applyBorder="1" applyAlignment="1">
      <alignment horizontal="right" vertical="top" wrapText="1"/>
    </xf>
    <xf numFmtId="0" fontId="3" fillId="0" borderId="6" xfId="0" applyFont="1" applyBorder="1" applyAlignment="1">
      <alignment horizontal="left" vertical="top" wrapText="1"/>
    </xf>
    <xf numFmtId="0" fontId="5" fillId="0" borderId="11" xfId="0" applyFont="1" applyBorder="1" applyAlignment="1">
      <alignment horizontal="right" vertical="top" wrapText="1"/>
    </xf>
    <xf numFmtId="0" fontId="3" fillId="0" borderId="14" xfId="0" applyFont="1" applyBorder="1" applyAlignment="1">
      <alignment horizontal="center" vertical="top"/>
    </xf>
    <xf numFmtId="0" fontId="3" fillId="0" borderId="13"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wrapText="1"/>
    </xf>
    <xf numFmtId="0" fontId="3" fillId="0" borderId="13" xfId="0" applyFont="1" applyBorder="1" applyAlignment="1">
      <alignment vertical="top" wrapText="1"/>
    </xf>
    <xf numFmtId="0" fontId="3" fillId="0" borderId="13" xfId="0" applyFont="1" applyBorder="1" applyAlignment="1">
      <alignment vertical="top"/>
    </xf>
    <xf numFmtId="2" fontId="3" fillId="0" borderId="14" xfId="0" applyNumberFormat="1" applyFont="1" applyBorder="1" applyAlignment="1">
      <alignment vertical="top"/>
    </xf>
    <xf numFmtId="2" fontId="3" fillId="0" borderId="13" xfId="0" applyNumberFormat="1" applyFont="1" applyBorder="1" applyAlignment="1">
      <alignment vertical="top"/>
    </xf>
    <xf numFmtId="0" fontId="3" fillId="0" borderId="13" xfId="0" applyFont="1" applyBorder="1" applyAlignment="1">
      <alignment horizontal="center" vertical="top" wrapText="1"/>
    </xf>
    <xf numFmtId="0" fontId="3" fillId="0" borderId="7" xfId="0" applyFont="1" applyBorder="1" applyAlignment="1">
      <alignment vertical="top" wrapText="1"/>
    </xf>
    <xf numFmtId="0" fontId="3" fillId="0" borderId="7" xfId="0" applyFont="1" applyBorder="1" applyAlignment="1">
      <alignment horizontal="center" vertical="top"/>
    </xf>
    <xf numFmtId="2" fontId="3" fillId="0" borderId="7" xfId="0" applyNumberFormat="1" applyFont="1" applyBorder="1" applyAlignment="1">
      <alignment vertical="top"/>
    </xf>
    <xf numFmtId="0" fontId="3" fillId="0" borderId="13" xfId="0" applyFont="1" applyBorder="1"/>
    <xf numFmtId="0" fontId="5" fillId="0" borderId="0" xfId="0" applyFont="1"/>
    <xf numFmtId="0" fontId="5" fillId="0" borderId="11" xfId="0" applyFont="1" applyBorder="1" applyAlignment="1">
      <alignment horizontal="center" vertical="top"/>
    </xf>
    <xf numFmtId="0" fontId="5" fillId="0" borderId="16" xfId="0" applyFont="1" applyBorder="1" applyAlignment="1">
      <alignment vertical="top" wrapText="1"/>
    </xf>
    <xf numFmtId="0" fontId="5" fillId="0" borderId="16" xfId="0" applyFont="1" applyBorder="1" applyAlignment="1">
      <alignment horizontal="center" vertical="top"/>
    </xf>
    <xf numFmtId="0" fontId="5" fillId="0" borderId="11" xfId="0" applyFont="1" applyBorder="1" applyAlignment="1">
      <alignment vertical="top"/>
    </xf>
    <xf numFmtId="2" fontId="5" fillId="0" borderId="11" xfId="0" applyNumberFormat="1" applyFont="1" applyBorder="1" applyAlignment="1">
      <alignment vertical="top"/>
    </xf>
    <xf numFmtId="2" fontId="5" fillId="0" borderId="16" xfId="0" applyNumberFormat="1" applyFont="1" applyBorder="1" applyAlignment="1">
      <alignment vertical="top"/>
    </xf>
    <xf numFmtId="2" fontId="5" fillId="0" borderId="1" xfId="0" applyNumberFormat="1" applyFont="1" applyBorder="1" applyAlignment="1">
      <alignment vertical="top"/>
    </xf>
    <xf numFmtId="2" fontId="5" fillId="0" borderId="1" xfId="0" applyNumberFormat="1" applyFont="1" applyBorder="1"/>
    <xf numFmtId="0" fontId="3" fillId="0" borderId="0" xfId="0" applyFont="1" applyAlignment="1">
      <alignment horizontal="left" vertical="top" wrapText="1"/>
    </xf>
    <xf numFmtId="0" fontId="3" fillId="0" borderId="0" xfId="0" applyFont="1" applyAlignment="1">
      <alignment horizontal="left" vertical="top"/>
    </xf>
    <xf numFmtId="0" fontId="4" fillId="2" borderId="0" xfId="0" applyFont="1" applyFill="1" applyAlignment="1">
      <alignment horizontal="left" vertical="top"/>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vertical="top"/>
    </xf>
    <xf numFmtId="2" fontId="3" fillId="2" borderId="0" xfId="0" applyNumberFormat="1" applyFont="1" applyFill="1" applyAlignment="1">
      <alignment vertical="top"/>
    </xf>
    <xf numFmtId="0" fontId="3" fillId="2" borderId="0" xfId="0" applyFont="1" applyFill="1"/>
    <xf numFmtId="0" fontId="3" fillId="2" borderId="0" xfId="0" applyFont="1" applyFill="1" applyAlignment="1">
      <alignment vertical="top" wrapText="1"/>
    </xf>
    <xf numFmtId="2" fontId="4" fillId="2" borderId="0" xfId="0" applyNumberFormat="1" applyFont="1" applyFill="1" applyAlignment="1">
      <alignment horizontal="right" vertical="top"/>
    </xf>
    <xf numFmtId="2" fontId="3" fillId="0" borderId="5" xfId="0" applyNumberFormat="1" applyFont="1" applyBorder="1" applyAlignment="1">
      <alignment vertical="center"/>
    </xf>
    <xf numFmtId="2" fontId="5" fillId="0" borderId="11" xfId="0" applyNumberFormat="1" applyFont="1" applyBorder="1"/>
    <xf numFmtId="2" fontId="5" fillId="0" borderId="0" xfId="0" applyNumberFormat="1" applyFont="1" applyAlignment="1">
      <alignment vertical="top"/>
    </xf>
    <xf numFmtId="2" fontId="5" fillId="0" borderId="0" xfId="0" applyNumberFormat="1" applyFont="1"/>
    <xf numFmtId="2" fontId="7" fillId="0" borderId="0" xfId="0" applyNumberFormat="1" applyFont="1" applyAlignment="1">
      <alignment vertical="top"/>
    </xf>
    <xf numFmtId="0" fontId="6" fillId="0" borderId="0" xfId="0" applyFont="1" applyAlignment="1">
      <alignment vertical="top"/>
    </xf>
    <xf numFmtId="17" fontId="5" fillId="0" borderId="0" xfId="0" applyNumberFormat="1" applyFont="1" applyAlignment="1">
      <alignment horizontal="left" vertical="top"/>
    </xf>
    <xf numFmtId="0" fontId="5" fillId="0" borderId="0" xfId="0" applyFont="1" applyAlignment="1">
      <alignment horizontal="right" vertical="top" wrapText="1"/>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5" xfId="0" applyFont="1" applyBorder="1" applyAlignment="1">
      <alignment horizontal="right" vertical="center"/>
    </xf>
    <xf numFmtId="0" fontId="4" fillId="0" borderId="0" xfId="0" applyFont="1" applyAlignment="1">
      <alignment vertical="top"/>
    </xf>
    <xf numFmtId="2" fontId="3" fillId="0" borderId="0" xfId="0" applyNumberFormat="1" applyFont="1" applyAlignment="1">
      <alignment vertical="top" wrapText="1"/>
    </xf>
    <xf numFmtId="0" fontId="3" fillId="0" borderId="14" xfId="0" applyFont="1" applyBorder="1" applyAlignment="1">
      <alignment horizontal="left" vertical="top" wrapText="1"/>
    </xf>
    <xf numFmtId="0" fontId="3" fillId="0" borderId="8" xfId="0" applyFont="1" applyBorder="1" applyAlignment="1">
      <alignment horizontal="left" vertical="top" wrapText="1"/>
    </xf>
    <xf numFmtId="0" fontId="9" fillId="0" borderId="6" xfId="0" applyFont="1" applyBorder="1" applyAlignment="1">
      <alignment horizontal="right" vertical="top" wrapText="1"/>
    </xf>
    <xf numFmtId="4" fontId="3" fillId="0" borderId="0" xfId="0" applyNumberFormat="1" applyFont="1"/>
    <xf numFmtId="4" fontId="3" fillId="0" borderId="11" xfId="0" applyNumberFormat="1" applyFont="1" applyBorder="1" applyAlignment="1">
      <alignment horizontal="right" vertical="top" wrapText="1"/>
    </xf>
    <xf numFmtId="4" fontId="3" fillId="0" borderId="16" xfId="0" applyNumberFormat="1" applyFont="1" applyBorder="1" applyAlignment="1">
      <alignment horizontal="right" vertical="top"/>
    </xf>
    <xf numFmtId="4" fontId="3" fillId="0" borderId="11" xfId="0" applyNumberFormat="1" applyFont="1" applyBorder="1" applyAlignment="1">
      <alignment horizontal="right" vertical="top"/>
    </xf>
    <xf numFmtId="4" fontId="3" fillId="0" borderId="11" xfId="0" applyNumberFormat="1" applyFont="1" applyBorder="1" applyAlignment="1">
      <alignment vertical="top"/>
    </xf>
    <xf numFmtId="4" fontId="3" fillId="0" borderId="1" xfId="0" applyNumberFormat="1" applyFont="1" applyBorder="1" applyAlignment="1">
      <alignment vertical="top" wrapText="1"/>
    </xf>
    <xf numFmtId="4" fontId="3" fillId="0" borderId="0" xfId="0" applyNumberFormat="1" applyFont="1" applyAlignment="1">
      <alignment horizontal="center" vertical="top"/>
    </xf>
    <xf numFmtId="4" fontId="3" fillId="0" borderId="0" xfId="0" applyNumberFormat="1" applyFont="1" applyAlignment="1">
      <alignment vertical="top"/>
    </xf>
    <xf numFmtId="4" fontId="3" fillId="0" borderId="6" xfId="0" applyNumberFormat="1" applyFont="1" applyBorder="1" applyAlignment="1">
      <alignment vertical="top" wrapText="1"/>
    </xf>
    <xf numFmtId="4" fontId="3" fillId="0" borderId="9" xfId="0" applyNumberFormat="1" applyFont="1" applyBorder="1" applyAlignment="1">
      <alignment vertical="top" wrapText="1"/>
    </xf>
    <xf numFmtId="4" fontId="3" fillId="0" borderId="17" xfId="0" applyNumberFormat="1" applyFont="1" applyBorder="1" applyAlignment="1">
      <alignment vertical="top" wrapText="1"/>
    </xf>
    <xf numFmtId="2" fontId="3" fillId="0" borderId="1" xfId="0" applyNumberFormat="1" applyFont="1" applyBorder="1" applyAlignment="1">
      <alignment horizontal="center" vertical="center" wrapText="1"/>
    </xf>
    <xf numFmtId="0" fontId="10" fillId="0" borderId="0" xfId="0" applyFont="1" applyAlignment="1">
      <alignment horizontal="center" vertical="top"/>
    </xf>
    <xf numFmtId="0" fontId="10" fillId="0" borderId="13" xfId="0" applyFont="1" applyBorder="1" applyAlignment="1">
      <alignment horizontal="right" vertical="top" wrapText="1"/>
    </xf>
    <xf numFmtId="4" fontId="10" fillId="0" borderId="1" xfId="0" applyNumberFormat="1" applyFont="1" applyBorder="1" applyAlignment="1">
      <alignment horizontal="right" vertical="top" wrapText="1"/>
    </xf>
    <xf numFmtId="4" fontId="10" fillId="0" borderId="1" xfId="0" applyNumberFormat="1" applyFont="1" applyBorder="1" applyAlignment="1">
      <alignment horizontal="right" vertical="top"/>
    </xf>
    <xf numFmtId="4" fontId="10" fillId="0" borderId="1" xfId="0" applyNumberFormat="1" applyFont="1" applyBorder="1" applyAlignment="1">
      <alignment vertical="top"/>
    </xf>
    <xf numFmtId="4" fontId="10" fillId="0" borderId="0" xfId="0" applyNumberFormat="1" applyFont="1"/>
    <xf numFmtId="0" fontId="10" fillId="0" borderId="0" xfId="0" applyFont="1"/>
    <xf numFmtId="4" fontId="10" fillId="0" borderId="1" xfId="0" applyNumberFormat="1" applyFont="1" applyBorder="1" applyAlignment="1">
      <alignment vertical="top"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wrapText="1"/>
    </xf>
    <xf numFmtId="4" fontId="3" fillId="0" borderId="6" xfId="0" applyNumberFormat="1" applyFont="1" applyBorder="1" applyAlignment="1">
      <alignment horizontal="right" vertical="center" wrapText="1"/>
    </xf>
    <xf numFmtId="4"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4" fontId="3" fillId="0" borderId="6" xfId="0" applyNumberFormat="1" applyFont="1" applyBorder="1" applyAlignment="1">
      <alignment vertical="center"/>
    </xf>
    <xf numFmtId="4" fontId="3" fillId="0" borderId="0" xfId="0" applyNumberFormat="1" applyFont="1" applyAlignment="1">
      <alignment vertical="center"/>
    </xf>
    <xf numFmtId="0" fontId="3" fillId="0" borderId="21" xfId="0" applyFont="1" applyBorder="1" applyAlignment="1">
      <alignment horizontal="left" vertical="center" wrapText="1"/>
    </xf>
    <xf numFmtId="4" fontId="3" fillId="0" borderId="9" xfId="0" applyNumberFormat="1" applyFont="1" applyBorder="1" applyAlignment="1">
      <alignment horizontal="right" vertical="center" wrapText="1"/>
    </xf>
    <xf numFmtId="4" fontId="3" fillId="0" borderId="21" xfId="0" applyNumberFormat="1" applyFont="1" applyBorder="1" applyAlignment="1">
      <alignment horizontal="right" vertical="center"/>
    </xf>
    <xf numFmtId="4" fontId="3" fillId="0" borderId="9" xfId="0" applyNumberFormat="1" applyFont="1" applyBorder="1" applyAlignment="1">
      <alignment horizontal="right" vertical="center"/>
    </xf>
    <xf numFmtId="4" fontId="3" fillId="0" borderId="9" xfId="0" applyNumberFormat="1" applyFont="1" applyBorder="1" applyAlignment="1">
      <alignment vertical="center"/>
    </xf>
    <xf numFmtId="0" fontId="3" fillId="0" borderId="6" xfId="0" applyFont="1" applyBorder="1" applyAlignment="1">
      <alignment horizontal="right" vertical="center"/>
    </xf>
    <xf numFmtId="2" fontId="3" fillId="0" borderId="6" xfId="0" applyNumberFormat="1" applyFont="1" applyBorder="1" applyAlignment="1">
      <alignment vertical="center"/>
    </xf>
    <xf numFmtId="2" fontId="0" fillId="0" borderId="6" xfId="0" applyNumberFormat="1" applyBorder="1" applyAlignment="1">
      <alignment vertical="center"/>
    </xf>
    <xf numFmtId="2" fontId="12" fillId="0" borderId="6" xfId="0" applyNumberFormat="1" applyFont="1" applyBorder="1" applyAlignment="1">
      <alignment vertical="center"/>
    </xf>
    <xf numFmtId="2" fontId="3" fillId="0" borderId="7" xfId="0" applyNumberFormat="1" applyFont="1" applyBorder="1" applyAlignment="1">
      <alignment vertical="center"/>
    </xf>
    <xf numFmtId="2" fontId="13" fillId="2" borderId="0" xfId="0" applyNumberFormat="1" applyFont="1" applyFill="1" applyAlignment="1">
      <alignment horizontal="center"/>
    </xf>
    <xf numFmtId="0" fontId="5" fillId="0" borderId="0" xfId="0" applyNumberFormat="1" applyFont="1" applyAlignment="1">
      <alignment horizontal="left" vertical="top"/>
    </xf>
    <xf numFmtId="0" fontId="5" fillId="2" borderId="0" xfId="0" applyNumberFormat="1" applyFont="1" applyFill="1" applyAlignment="1">
      <alignment horizontal="left" vertical="top"/>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5" fillId="0" borderId="5" xfId="0" applyFont="1" applyBorder="1" applyAlignment="1">
      <alignment horizontal="center" vertical="top"/>
    </xf>
    <xf numFmtId="0" fontId="5" fillId="0" borderId="7" xfId="0" applyFont="1" applyBorder="1" applyAlignment="1">
      <alignment horizontal="left" vertical="top" wrapText="1"/>
    </xf>
    <xf numFmtId="0" fontId="3" fillId="0" borderId="9" xfId="0" applyFont="1" applyBorder="1" applyAlignment="1">
      <alignment horizontal="center" vertical="center"/>
    </xf>
    <xf numFmtId="49" fontId="16" fillId="0" borderId="5" xfId="0" applyNumberFormat="1" applyFont="1" applyBorder="1" applyAlignment="1">
      <alignment horizontal="center" vertical="center" wrapText="1"/>
    </xf>
    <xf numFmtId="0" fontId="17" fillId="0" borderId="6" xfId="0" applyFont="1" applyBorder="1" applyAlignment="1">
      <alignment horizontal="left" vertical="center" wrapText="1"/>
    </xf>
    <xf numFmtId="0" fontId="18" fillId="0" borderId="6" xfId="0" applyFont="1" applyBorder="1" applyAlignment="1">
      <alignment vertical="center" wrapText="1"/>
    </xf>
    <xf numFmtId="49" fontId="15" fillId="0" borderId="5"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horizontal="right" vertical="center" wrapText="1"/>
    </xf>
    <xf numFmtId="0" fontId="10" fillId="0" borderId="5" xfId="0" applyFont="1" applyBorder="1" applyAlignment="1">
      <alignment horizontal="center" vertical="center"/>
    </xf>
    <xf numFmtId="0" fontId="18" fillId="0" borderId="6" xfId="0" applyFont="1" applyBorder="1" applyAlignment="1">
      <alignment horizontal="center" vertical="center"/>
    </xf>
    <xf numFmtId="0" fontId="20" fillId="0" borderId="6" xfId="0" applyFont="1" applyBorder="1" applyAlignment="1">
      <alignment horizontal="left" vertical="top" wrapText="1"/>
    </xf>
    <xf numFmtId="0" fontId="21" fillId="0" borderId="7" xfId="0" applyFont="1" applyBorder="1" applyAlignment="1">
      <alignment horizontal="center" vertical="center" wrapText="1"/>
    </xf>
    <xf numFmtId="0" fontId="21" fillId="0" borderId="5" xfId="0" applyFont="1" applyBorder="1" applyAlignment="1">
      <alignment horizontal="right" vertical="center"/>
    </xf>
    <xf numFmtId="0" fontId="3" fillId="0" borderId="6" xfId="2" applyFont="1" applyBorder="1" applyAlignment="1">
      <alignment horizontal="left" vertical="center" wrapText="1"/>
    </xf>
    <xf numFmtId="2" fontId="3" fillId="0" borderId="6" xfId="3" applyNumberFormat="1" applyFont="1" applyBorder="1" applyAlignment="1">
      <alignment horizontal="right" vertical="center" wrapText="1"/>
    </xf>
    <xf numFmtId="0" fontId="3" fillId="0" borderId="5" xfId="0" applyFont="1" applyBorder="1" applyAlignment="1">
      <alignment horizontal="right" vertical="center" wrapText="1"/>
    </xf>
    <xf numFmtId="2" fontId="3" fillId="0" borderId="5" xfId="0" applyNumberFormat="1" applyFont="1" applyBorder="1" applyAlignment="1">
      <alignment horizontal="right" vertical="center" wrapText="1"/>
    </xf>
    <xf numFmtId="0" fontId="3" fillId="3" borderId="6" xfId="0" applyFont="1" applyFill="1" applyBorder="1" applyAlignment="1">
      <alignment horizontal="center" vertical="center" wrapText="1"/>
    </xf>
    <xf numFmtId="2" fontId="3" fillId="3" borderId="6" xfId="0" applyNumberFormat="1" applyFont="1" applyFill="1" applyBorder="1" applyAlignment="1">
      <alignment horizontal="right" vertical="center" wrapText="1"/>
    </xf>
    <xf numFmtId="2" fontId="3" fillId="0" borderId="6" xfId="0" applyNumberFormat="1" applyFont="1" applyBorder="1" applyAlignment="1">
      <alignment horizontal="right" vertical="center" wrapText="1"/>
    </xf>
    <xf numFmtId="0" fontId="24" fillId="0" borderId="6" xfId="0" applyFont="1" applyBorder="1" applyAlignment="1">
      <alignment horizontal="left" vertical="top" wrapText="1"/>
    </xf>
    <xf numFmtId="49" fontId="25" fillId="0" borderId="5" xfId="0" applyNumberFormat="1" applyFont="1" applyBorder="1" applyAlignment="1">
      <alignment horizontal="center" vertical="center" wrapText="1"/>
    </xf>
    <xf numFmtId="0" fontId="26" fillId="0" borderId="6" xfId="0" applyFont="1" applyBorder="1" applyAlignment="1">
      <alignment vertical="center" wrapText="1"/>
    </xf>
    <xf numFmtId="1" fontId="3" fillId="0" borderId="6" xfId="0" applyNumberFormat="1" applyFont="1" applyBorder="1" applyAlignment="1">
      <alignment horizontal="right" vertical="center" wrapText="1"/>
    </xf>
    <xf numFmtId="0" fontId="26" fillId="0" borderId="6" xfId="0" applyFont="1" applyBorder="1" applyAlignment="1">
      <alignment horizontal="center" vertical="center" wrapText="1"/>
    </xf>
    <xf numFmtId="49" fontId="15" fillId="0" borderId="6" xfId="0" applyNumberFormat="1" applyFont="1" applyBorder="1" applyAlignment="1">
      <alignment horizontal="center" vertical="center" wrapText="1"/>
    </xf>
    <xf numFmtId="0" fontId="27" fillId="0" borderId="6" xfId="0" applyFont="1" applyBorder="1" applyAlignment="1">
      <alignment horizontal="left" vertical="top" wrapText="1"/>
    </xf>
    <xf numFmtId="0" fontId="3" fillId="0" borderId="5" xfId="0" applyFont="1" applyBorder="1" applyAlignment="1">
      <alignment horizontal="left" vertical="top" wrapText="1"/>
    </xf>
    <xf numFmtId="0" fontId="12" fillId="0" borderId="6" xfId="0" applyFont="1" applyBorder="1" applyAlignment="1">
      <alignment horizontal="center" vertical="center" wrapText="1"/>
    </xf>
    <xf numFmtId="2" fontId="3" fillId="0" borderId="8" xfId="0" applyNumberFormat="1" applyFont="1" applyBorder="1" applyAlignment="1">
      <alignment horizontal="right" vertical="center"/>
    </xf>
    <xf numFmtId="2" fontId="3" fillId="0" borderId="8" xfId="0" applyNumberFormat="1" applyFont="1" applyBorder="1" applyAlignment="1">
      <alignment vertical="center"/>
    </xf>
    <xf numFmtId="2" fontId="3" fillId="0" borderId="0" xfId="0" applyNumberFormat="1" applyFont="1" applyAlignment="1">
      <alignment vertical="center"/>
    </xf>
    <xf numFmtId="2" fontId="3" fillId="0" borderId="6" xfId="3" applyNumberFormat="1" applyFont="1" applyFill="1" applyBorder="1" applyAlignment="1">
      <alignment horizontal="right" vertical="center" wrapText="1"/>
    </xf>
    <xf numFmtId="2" fontId="3" fillId="0" borderId="5" xfId="0" applyNumberFormat="1" applyFont="1" applyBorder="1" applyAlignment="1">
      <alignment horizontal="right" vertical="center"/>
    </xf>
    <xf numFmtId="2" fontId="3" fillId="0" borderId="7" xfId="0" applyNumberFormat="1" applyFont="1" applyBorder="1" applyAlignment="1">
      <alignment horizontal="right" vertical="center"/>
    </xf>
    <xf numFmtId="1" fontId="3" fillId="0" borderId="5" xfId="0" applyNumberFormat="1" applyFont="1" applyBorder="1" applyAlignment="1">
      <alignment horizontal="right" vertical="center"/>
    </xf>
    <xf numFmtId="0" fontId="3" fillId="0" borderId="7" xfId="0" applyFont="1" applyBorder="1" applyAlignment="1">
      <alignment horizontal="right" vertical="center"/>
    </xf>
    <xf numFmtId="164" fontId="3" fillId="0" borderId="0" xfId="0" applyNumberFormat="1" applyFont="1"/>
    <xf numFmtId="0" fontId="3" fillId="0" borderId="0" xfId="0" applyFont="1" applyFill="1" applyAlignment="1">
      <alignment vertical="center"/>
    </xf>
    <xf numFmtId="0" fontId="10" fillId="0" borderId="21" xfId="0" applyFont="1" applyBorder="1" applyAlignment="1">
      <alignment horizontal="left" vertical="center" wrapText="1"/>
    </xf>
    <xf numFmtId="0" fontId="5" fillId="0" borderId="21" xfId="0" applyFont="1" applyBorder="1" applyAlignment="1">
      <alignment horizontal="left" vertical="center" wrapText="1"/>
    </xf>
    <xf numFmtId="0" fontId="5" fillId="0" borderId="9" xfId="0" applyFont="1" applyBorder="1" applyAlignment="1">
      <alignment horizontal="center" vertical="center"/>
    </xf>
    <xf numFmtId="0" fontId="3" fillId="0" borderId="6" xfId="0" applyFont="1" applyFill="1" applyBorder="1" applyAlignment="1">
      <alignment horizontal="right" vertical="center"/>
    </xf>
    <xf numFmtId="2" fontId="3" fillId="0" borderId="6" xfId="0" applyNumberFormat="1" applyFont="1" applyBorder="1" applyAlignment="1">
      <alignment horizontal="right" vertical="center"/>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2" fillId="0" borderId="6" xfId="0" applyFont="1" applyFill="1" applyBorder="1" applyAlignment="1">
      <alignment horizontal="right" vertical="center"/>
    </xf>
    <xf numFmtId="0" fontId="12" fillId="0" borderId="0" xfId="0" applyFont="1" applyFill="1" applyAlignment="1">
      <alignment vertical="center"/>
    </xf>
    <xf numFmtId="49" fontId="25" fillId="0" borderId="5"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6" xfId="0" applyFont="1" applyFill="1" applyBorder="1" applyAlignment="1">
      <alignment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right" vertical="center" wrapText="1"/>
    </xf>
    <xf numFmtId="0" fontId="12" fillId="0" borderId="6" xfId="1" applyFont="1" applyFill="1" applyBorder="1" applyAlignment="1" applyProtection="1">
      <alignment horizontal="left" vertical="center" wrapText="1"/>
    </xf>
    <xf numFmtId="0" fontId="12" fillId="0" borderId="5" xfId="0" applyFont="1" applyFill="1" applyBorder="1" applyAlignment="1">
      <alignment horizontal="right" vertical="center"/>
    </xf>
    <xf numFmtId="0" fontId="12" fillId="0" borderId="0" xfId="0" applyFont="1" applyFill="1"/>
    <xf numFmtId="0" fontId="12" fillId="0" borderId="5" xfId="0" applyFont="1" applyFill="1" applyBorder="1" applyAlignment="1">
      <alignment horizontal="left" vertical="center" wrapText="1"/>
    </xf>
    <xf numFmtId="0" fontId="12" fillId="0" borderId="7" xfId="0" applyFont="1" applyFill="1" applyBorder="1" applyAlignment="1">
      <alignment horizontal="center" vertical="center" wrapText="1"/>
    </xf>
    <xf numFmtId="2" fontId="12" fillId="0" borderId="5" xfId="0" applyNumberFormat="1" applyFont="1" applyFill="1" applyBorder="1" applyAlignment="1">
      <alignment horizontal="right" vertical="center" wrapText="1"/>
    </xf>
    <xf numFmtId="0" fontId="12" fillId="0" borderId="6" xfId="0" applyFont="1" applyFill="1" applyBorder="1" applyAlignment="1">
      <alignment horizontal="left" vertical="top" wrapText="1"/>
    </xf>
    <xf numFmtId="2" fontId="12" fillId="0" borderId="6" xfId="0" applyNumberFormat="1" applyFont="1" applyFill="1" applyBorder="1" applyAlignment="1">
      <alignment horizontal="right" vertical="center" wrapText="1"/>
    </xf>
    <xf numFmtId="0" fontId="12" fillId="0" borderId="5" xfId="0" applyFont="1" applyFill="1" applyBorder="1" applyAlignment="1">
      <alignment horizontal="right" vertical="center" wrapText="1"/>
    </xf>
    <xf numFmtId="1" fontId="12" fillId="0" borderId="6" xfId="0" applyNumberFormat="1" applyFont="1" applyFill="1" applyBorder="1" applyAlignment="1">
      <alignment horizontal="right" vertical="center" wrapText="1"/>
    </xf>
    <xf numFmtId="49" fontId="25" fillId="0" borderId="6" xfId="0" applyNumberFormat="1" applyFont="1" applyFill="1" applyBorder="1" applyAlignment="1">
      <alignment horizontal="center" vertical="center" wrapText="1"/>
    </xf>
    <xf numFmtId="0" fontId="12" fillId="0" borderId="5" xfId="0" applyFont="1" applyFill="1" applyBorder="1" applyAlignment="1">
      <alignment horizontal="left" vertical="top" wrapText="1"/>
    </xf>
    <xf numFmtId="0" fontId="12" fillId="0" borderId="0" xfId="0" applyFont="1" applyFill="1" applyAlignment="1">
      <alignment wrapText="1"/>
    </xf>
    <xf numFmtId="0" fontId="3" fillId="0" borderId="7" xfId="0" applyFont="1" applyBorder="1" applyAlignment="1">
      <alignment horizontal="center" vertical="top" wrapText="1"/>
    </xf>
    <xf numFmtId="0" fontId="12" fillId="0" borderId="7" xfId="0" applyFont="1" applyFill="1" applyBorder="1" applyAlignment="1">
      <alignment horizontal="left" vertical="center" wrapText="1"/>
    </xf>
    <xf numFmtId="0" fontId="5" fillId="0" borderId="16" xfId="0" applyFont="1" applyBorder="1" applyAlignment="1">
      <alignment horizontal="right" vertical="top" wrapText="1"/>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top" wrapText="1"/>
    </xf>
    <xf numFmtId="0" fontId="8" fillId="0" borderId="5" xfId="0" applyFont="1" applyFill="1" applyBorder="1" applyAlignment="1">
      <alignment horizontal="left" vertical="top" wrapText="1"/>
    </xf>
    <xf numFmtId="0" fontId="31" fillId="0" borderId="6" xfId="0" applyFont="1" applyFill="1" applyBorder="1" applyAlignment="1">
      <alignment vertical="center" wrapText="1"/>
    </xf>
    <xf numFmtId="49" fontId="30" fillId="0" borderId="5"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3" fillId="0" borderId="23" xfId="0" applyFont="1" applyBorder="1" applyAlignment="1">
      <alignment horizontal="left" vertical="center" wrapText="1"/>
    </xf>
    <xf numFmtId="49" fontId="15" fillId="0" borderId="6" xfId="0" applyNumberFormat="1" applyFont="1" applyFill="1" applyBorder="1" applyAlignment="1">
      <alignment horizontal="center" vertical="center" wrapText="1"/>
    </xf>
    <xf numFmtId="0" fontId="12" fillId="0" borderId="0" xfId="0" applyFont="1" applyFill="1" applyAlignment="1">
      <alignment vertical="center" wrapText="1"/>
    </xf>
    <xf numFmtId="0" fontId="31" fillId="0" borderId="5" xfId="0" applyFont="1" applyFill="1" applyBorder="1" applyAlignment="1">
      <alignment horizontal="left" vertical="center" wrapText="1"/>
    </xf>
    <xf numFmtId="0" fontId="31" fillId="0" borderId="5" xfId="0" applyFont="1" applyBorder="1" applyAlignment="1">
      <alignment horizontal="left" vertical="center" wrapText="1"/>
    </xf>
    <xf numFmtId="0" fontId="12"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3" fillId="2" borderId="0" xfId="0" applyNumberFormat="1" applyFont="1" applyFill="1" applyAlignment="1">
      <alignment horizontal="center" vertical="top"/>
    </xf>
    <xf numFmtId="0" fontId="3" fillId="0" borderId="13" xfId="0" applyNumberFormat="1" applyFont="1" applyBorder="1" applyAlignment="1">
      <alignment horizontal="center" vertical="top"/>
    </xf>
    <xf numFmtId="0" fontId="12" fillId="0" borderId="6" xfId="0" applyNumberFormat="1" applyFont="1" applyFill="1" applyBorder="1" applyAlignment="1">
      <alignment horizontal="center" vertical="center" wrapText="1"/>
    </xf>
    <xf numFmtId="0" fontId="12" fillId="0" borderId="6" xfId="0" applyNumberFormat="1" applyFont="1" applyFill="1" applyBorder="1" applyAlignment="1">
      <alignment horizontal="right" vertical="center" wrapText="1"/>
    </xf>
    <xf numFmtId="0" fontId="12" fillId="0" borderId="5" xfId="0" applyNumberFormat="1" applyFont="1" applyFill="1" applyBorder="1" applyAlignment="1">
      <alignment horizontal="right" vertical="center"/>
    </xf>
    <xf numFmtId="0" fontId="12" fillId="0" borderId="6" xfId="0" applyNumberFormat="1" applyFont="1" applyFill="1" applyBorder="1" applyAlignment="1">
      <alignment horizontal="right" vertical="center"/>
    </xf>
    <xf numFmtId="0" fontId="12" fillId="0" borderId="5" xfId="0" applyNumberFormat="1" applyFont="1" applyFill="1" applyBorder="1" applyAlignment="1">
      <alignment horizontal="right" vertical="center" wrapText="1"/>
    </xf>
    <xf numFmtId="0" fontId="12" fillId="0" borderId="6" xfId="0" applyNumberFormat="1" applyFont="1" applyFill="1" applyBorder="1" applyAlignment="1">
      <alignment vertical="center" wrapText="1"/>
    </xf>
    <xf numFmtId="0" fontId="3" fillId="0" borderId="5" xfId="0" applyNumberFormat="1" applyFont="1" applyBorder="1" applyAlignment="1">
      <alignment horizontal="right" vertical="center"/>
    </xf>
    <xf numFmtId="0" fontId="5" fillId="0" borderId="11" xfId="0" applyNumberFormat="1" applyFont="1" applyBorder="1" applyAlignment="1">
      <alignment horizontal="center" vertical="top"/>
    </xf>
    <xf numFmtId="0" fontId="3" fillId="0" borderId="0" xfId="0" applyNumberFormat="1" applyFont="1" applyAlignment="1">
      <alignment horizontal="center" vertical="top"/>
    </xf>
    <xf numFmtId="0" fontId="12" fillId="0" borderId="0" xfId="0" applyNumberFormat="1" applyFont="1" applyFill="1" applyAlignment="1">
      <alignment vertic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1" xfId="0" applyFont="1" applyFill="1" applyBorder="1" applyAlignment="1">
      <alignment horizontal="left" vertical="center" wrapText="1"/>
    </xf>
    <xf numFmtId="4" fontId="3" fillId="0" borderId="9" xfId="0" applyNumberFormat="1" applyFont="1" applyFill="1" applyBorder="1" applyAlignment="1">
      <alignment horizontal="right" vertical="center" wrapText="1"/>
    </xf>
    <xf numFmtId="4" fontId="3" fillId="0" borderId="21" xfId="0" applyNumberFormat="1" applyFont="1" applyFill="1" applyBorder="1" applyAlignment="1">
      <alignment horizontal="right" vertical="center"/>
    </xf>
    <xf numFmtId="4" fontId="3" fillId="0" borderId="9" xfId="0" applyNumberFormat="1" applyFont="1" applyFill="1" applyBorder="1" applyAlignment="1">
      <alignment horizontal="right" vertical="center"/>
    </xf>
    <xf numFmtId="4" fontId="3" fillId="0" borderId="9" xfId="0" applyNumberFormat="1" applyFont="1" applyFill="1" applyBorder="1" applyAlignment="1">
      <alignment vertical="center"/>
    </xf>
    <xf numFmtId="4" fontId="3" fillId="0" borderId="0" xfId="0" applyNumberFormat="1" applyFont="1" applyFill="1" applyAlignment="1">
      <alignment vertical="center"/>
    </xf>
    <xf numFmtId="0" fontId="3" fillId="0" borderId="7" xfId="0" applyFont="1" applyBorder="1" applyAlignment="1">
      <alignment horizontal="left" vertical="center" wrapText="1"/>
    </xf>
    <xf numFmtId="49" fontId="30" fillId="0" borderId="6" xfId="0" applyNumberFormat="1" applyFont="1" applyFill="1" applyBorder="1" applyAlignment="1">
      <alignment horizontal="center" vertical="center" wrapText="1"/>
    </xf>
    <xf numFmtId="0" fontId="12" fillId="0" borderId="5" xfId="0" applyNumberFormat="1" applyFont="1" applyFill="1" applyBorder="1" applyAlignment="1">
      <alignment vertical="center"/>
    </xf>
    <xf numFmtId="0" fontId="12" fillId="0" borderId="6" xfId="0" applyNumberFormat="1" applyFont="1" applyFill="1" applyBorder="1" applyAlignment="1">
      <alignment vertical="center"/>
    </xf>
    <xf numFmtId="0" fontId="12" fillId="0" borderId="5" xfId="0" applyNumberFormat="1" applyFont="1" applyFill="1" applyBorder="1" applyAlignment="1">
      <alignment vertical="center" wrapText="1"/>
    </xf>
    <xf numFmtId="0" fontId="3" fillId="0" borderId="5" xfId="0" applyNumberFormat="1" applyFont="1" applyBorder="1" applyAlignment="1">
      <alignment vertical="center"/>
    </xf>
    <xf numFmtId="2" fontId="12" fillId="0" borderId="6" xfId="0" applyNumberFormat="1" applyFont="1" applyBorder="1" applyAlignment="1">
      <alignment horizontal="righ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1" fontId="12" fillId="0" borderId="6" xfId="0" applyNumberFormat="1" applyFont="1" applyFill="1" applyBorder="1" applyAlignment="1">
      <alignment vertical="center" wrapText="1"/>
    </xf>
    <xf numFmtId="0" fontId="3" fillId="0" borderId="22" xfId="0" applyFont="1" applyBorder="1" applyAlignment="1">
      <alignment horizontal="center" vertical="center"/>
    </xf>
    <xf numFmtId="0" fontId="3" fillId="0" borderId="6"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right" vertical="center" wrapText="1"/>
    </xf>
    <xf numFmtId="0" fontId="3" fillId="0" borderId="6" xfId="1" applyFont="1" applyFill="1" applyBorder="1" applyAlignment="1" applyProtection="1">
      <alignment horizontal="left" vertical="center" wrapText="1"/>
    </xf>
    <xf numFmtId="0" fontId="3" fillId="0" borderId="0" xfId="0" applyFont="1" applyFill="1"/>
    <xf numFmtId="0" fontId="3" fillId="0" borderId="6" xfId="0" applyFont="1" applyFill="1" applyBorder="1" applyAlignment="1">
      <alignment horizontal="left" vertical="top" wrapText="1"/>
    </xf>
    <xf numFmtId="2" fontId="3" fillId="0" borderId="6" xfId="0" applyNumberFormat="1" applyFont="1" applyFill="1" applyBorder="1" applyAlignment="1">
      <alignment horizontal="right" vertical="center" wrapText="1"/>
    </xf>
    <xf numFmtId="0" fontId="33" fillId="0" borderId="6" xfId="0" applyFont="1" applyFill="1" applyBorder="1" applyAlignment="1">
      <alignment horizontal="left" vertical="top" wrapText="1"/>
    </xf>
    <xf numFmtId="2" fontId="3" fillId="0" borderId="5" xfId="0" applyNumberFormat="1" applyFont="1" applyFill="1" applyBorder="1" applyAlignment="1">
      <alignment horizontal="righ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right" vertical="center" wrapText="1"/>
    </xf>
    <xf numFmtId="1" fontId="3" fillId="0" borderId="6" xfId="0" applyNumberFormat="1" applyFont="1" applyFill="1" applyBorder="1" applyAlignment="1">
      <alignment horizontal="right" vertical="center" wrapText="1"/>
    </xf>
    <xf numFmtId="0" fontId="3" fillId="0" borderId="5" xfId="0" applyFont="1" applyFill="1" applyBorder="1" applyAlignment="1">
      <alignment horizontal="left" vertical="top" wrapText="1"/>
    </xf>
    <xf numFmtId="0" fontId="3" fillId="0" borderId="5" xfId="0" applyFont="1" applyFill="1" applyBorder="1" applyAlignment="1">
      <alignment horizontal="left" vertical="center" wrapText="1"/>
    </xf>
    <xf numFmtId="0" fontId="3" fillId="0" borderId="0" xfId="0" applyFont="1" applyFill="1" applyAlignment="1">
      <alignment vertical="center" wrapText="1"/>
    </xf>
    <xf numFmtId="0" fontId="33" fillId="0" borderId="6" xfId="0" applyFont="1" applyFill="1" applyBorder="1" applyAlignment="1">
      <alignment vertical="center" wrapText="1"/>
    </xf>
    <xf numFmtId="0" fontId="5" fillId="0" borderId="25" xfId="0" applyFont="1" applyBorder="1" applyAlignment="1">
      <alignment vertical="top" wrapText="1"/>
    </xf>
    <xf numFmtId="2" fontId="29" fillId="0" borderId="23" xfId="4" applyNumberFormat="1" applyFont="1" applyFill="1" applyBorder="1" applyAlignment="1">
      <alignment horizontal="left" wrapText="1"/>
    </xf>
    <xf numFmtId="0" fontId="5" fillId="0" borderId="18" xfId="0" applyFont="1" applyBorder="1" applyAlignment="1">
      <alignment horizontal="center" vertical="top"/>
    </xf>
    <xf numFmtId="0" fontId="5" fillId="0" borderId="18" xfId="0" applyFont="1" applyBorder="1" applyAlignment="1">
      <alignment horizontal="right" vertical="top" wrapText="1"/>
    </xf>
    <xf numFmtId="0" fontId="5" fillId="0" borderId="25" xfId="0" applyFont="1" applyBorder="1" applyAlignment="1">
      <alignment horizontal="right" vertical="top" wrapText="1"/>
    </xf>
    <xf numFmtId="2" fontId="29" fillId="0" borderId="23" xfId="4" applyNumberFormat="1" applyFont="1" applyFill="1" applyBorder="1" applyAlignment="1">
      <alignment horizontal="center"/>
    </xf>
    <xf numFmtId="1" fontId="29" fillId="0" borderId="23" xfId="4" applyNumberFormat="1" applyFont="1" applyFill="1" applyBorder="1" applyAlignment="1">
      <alignment horizontal="center"/>
    </xf>
    <xf numFmtId="2" fontId="29" fillId="0" borderId="23" xfId="4" applyNumberFormat="1" applyFont="1" applyFill="1" applyBorder="1" applyAlignment="1">
      <alignment horizontal="left"/>
    </xf>
    <xf numFmtId="2" fontId="29" fillId="0" borderId="23" xfId="4" applyNumberFormat="1" applyFont="1" applyFill="1" applyBorder="1" applyAlignment="1">
      <alignment horizontal="justify"/>
    </xf>
    <xf numFmtId="2" fontId="29" fillId="0" borderId="24" xfId="4" applyNumberFormat="1" applyFont="1" applyFill="1" applyBorder="1" applyAlignment="1">
      <alignment horizontal="left" wrapText="1"/>
    </xf>
    <xf numFmtId="2" fontId="29" fillId="0" borderId="24" xfId="4" applyNumberFormat="1" applyFont="1" applyFill="1" applyBorder="1" applyAlignment="1">
      <alignment horizontal="left"/>
    </xf>
    <xf numFmtId="49" fontId="29" fillId="0" borderId="24" xfId="4" applyNumberFormat="1" applyFont="1" applyFill="1" applyBorder="1" applyAlignment="1">
      <alignment horizontal="center" vertical="center"/>
    </xf>
    <xf numFmtId="2" fontId="29" fillId="0" borderId="23" xfId="4" applyNumberFormat="1" applyFont="1" applyFill="1" applyBorder="1" applyAlignment="1">
      <alignment horizontal="center" vertical="center"/>
    </xf>
    <xf numFmtId="1" fontId="29" fillId="0" borderId="23" xfId="4" applyNumberFormat="1" applyFont="1" applyFill="1" applyBorder="1" applyAlignment="1">
      <alignment horizontal="center" vertical="center"/>
    </xf>
    <xf numFmtId="49" fontId="29" fillId="0" borderId="24" xfId="4" applyNumberFormat="1" applyFont="1" applyFill="1" applyBorder="1" applyAlignment="1">
      <alignment horizontal="center" vertical="center" wrapText="1"/>
    </xf>
    <xf numFmtId="2" fontId="29" fillId="0" borderId="23" xfId="4" applyNumberFormat="1" applyFont="1" applyFill="1" applyBorder="1" applyAlignment="1">
      <alignment horizontal="left" vertical="center" wrapText="1"/>
    </xf>
    <xf numFmtId="2" fontId="29" fillId="0" borderId="24" xfId="4" applyNumberFormat="1" applyFont="1" applyFill="1" applyBorder="1" applyAlignment="1">
      <alignment horizontal="left" vertical="center" wrapText="1"/>
    </xf>
    <xf numFmtId="2" fontId="29" fillId="0" borderId="23" xfId="4" applyNumberFormat="1" applyFont="1" applyFill="1" applyBorder="1" applyAlignment="1">
      <alignment horizontal="justify" vertical="center"/>
    </xf>
    <xf numFmtId="2" fontId="29" fillId="0" borderId="6" xfId="4" applyNumberFormat="1" applyFont="1" applyFill="1" applyBorder="1" applyAlignment="1">
      <alignment horizontal="left" vertical="center" wrapText="1"/>
    </xf>
    <xf numFmtId="2" fontId="29" fillId="0" borderId="6" xfId="4" applyNumberFormat="1" applyFont="1" applyFill="1" applyBorder="1" applyAlignment="1">
      <alignment horizontal="justify" vertical="center"/>
    </xf>
    <xf numFmtId="2" fontId="29" fillId="0" borderId="6" xfId="4" applyNumberFormat="1" applyFont="1" applyFill="1" applyBorder="1" applyAlignment="1">
      <alignment horizontal="center" vertical="center"/>
    </xf>
    <xf numFmtId="1" fontId="29" fillId="0" borderId="23" xfId="4" applyNumberFormat="1" applyFont="1" applyFill="1" applyBorder="1" applyAlignment="1">
      <alignment horizontal="right" vertical="center"/>
    </xf>
    <xf numFmtId="1" fontId="29" fillId="0" borderId="6" xfId="4" applyNumberFormat="1" applyFont="1" applyFill="1" applyBorder="1" applyAlignment="1">
      <alignment horizontal="right" vertical="center"/>
    </xf>
    <xf numFmtId="1" fontId="29" fillId="0" borderId="23" xfId="4" applyNumberFormat="1" applyFont="1" applyFill="1" applyBorder="1" applyAlignment="1">
      <alignment horizontal="right"/>
    </xf>
    <xf numFmtId="49" fontId="15"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0" xfId="0" applyFont="1" applyFill="1" applyAlignment="1">
      <alignment horizontal="center" vertical="center" wrapText="1"/>
    </xf>
    <xf numFmtId="0" fontId="3" fillId="0" borderId="13" xfId="0" applyFont="1" applyBorder="1" applyAlignment="1">
      <alignment horizontal="center" vertical="center" wrapText="1"/>
    </xf>
    <xf numFmtId="0" fontId="5" fillId="0" borderId="11" xfId="0"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2" fontId="29" fillId="0" borderId="23" xfId="4" applyNumberFormat="1" applyFont="1" applyFill="1" applyBorder="1" applyAlignment="1">
      <alignment horizontal="justify" wrapText="1"/>
    </xf>
    <xf numFmtId="2" fontId="31" fillId="0" borderId="24" xfId="4" applyNumberFormat="1" applyFont="1" applyFill="1" applyBorder="1" applyAlignment="1">
      <alignment horizontal="left" vertical="center" wrapText="1"/>
    </xf>
    <xf numFmtId="49" fontId="31" fillId="0" borderId="24" xfId="4" applyNumberFormat="1" applyFont="1" applyFill="1" applyBorder="1" applyAlignment="1">
      <alignment horizontal="center" vertical="center"/>
    </xf>
    <xf numFmtId="49" fontId="31" fillId="0" borderId="24" xfId="4" applyNumberFormat="1" applyFont="1" applyFill="1" applyBorder="1" applyAlignment="1">
      <alignment horizontal="center" vertical="center" wrapText="1"/>
    </xf>
    <xf numFmtId="2" fontId="31" fillId="0" borderId="23" xfId="4" applyNumberFormat="1" applyFont="1" applyFill="1" applyBorder="1" applyAlignment="1">
      <alignment horizontal="center" vertical="center"/>
    </xf>
    <xf numFmtId="0" fontId="31" fillId="0" borderId="0" xfId="0" applyFont="1" applyFill="1" applyAlignment="1">
      <alignment vertical="center"/>
    </xf>
    <xf numFmtId="2" fontId="29" fillId="0" borderId="23" xfId="4" applyNumberFormat="1" applyFont="1" applyFill="1" applyBorder="1" applyAlignment="1">
      <alignment horizontal="center" vertical="center" wrapText="1"/>
    </xf>
    <xf numFmtId="1" fontId="29" fillId="0" borderId="23" xfId="4" applyNumberFormat="1" applyFont="1" applyFill="1" applyBorder="1" applyAlignment="1">
      <alignment horizontal="center" vertical="center" wrapText="1"/>
    </xf>
    <xf numFmtId="2" fontId="31" fillId="0" borderId="24" xfId="4" applyNumberFormat="1" applyFont="1" applyFill="1" applyBorder="1" applyAlignment="1">
      <alignment horizontal="left" wrapText="1"/>
    </xf>
    <xf numFmtId="0" fontId="36" fillId="0" borderId="26" xfId="0" applyFont="1" applyBorder="1" applyAlignment="1">
      <alignment horizontal="right" vertical="center"/>
    </xf>
    <xf numFmtId="0" fontId="36" fillId="0" borderId="6" xfId="0" applyFont="1" applyBorder="1" applyAlignment="1">
      <alignment vertical="center"/>
    </xf>
    <xf numFmtId="0" fontId="36" fillId="0" borderId="11" xfId="0" applyFont="1" applyBorder="1" applyAlignment="1">
      <alignment vertical="center"/>
    </xf>
    <xf numFmtId="0" fontId="36" fillId="0" borderId="6" xfId="0" applyFont="1" applyBorder="1" applyAlignment="1">
      <alignment horizontal="right" vertical="center"/>
    </xf>
    <xf numFmtId="2" fontId="3" fillId="0" borderId="6" xfId="0" applyNumberFormat="1" applyFont="1" applyFill="1" applyBorder="1" applyAlignment="1">
      <alignment vertical="center"/>
    </xf>
    <xf numFmtId="2" fontId="3" fillId="0" borderId="5" xfId="0" applyNumberFormat="1" applyFont="1" applyFill="1" applyBorder="1" applyAlignment="1">
      <alignment vertical="center"/>
    </xf>
    <xf numFmtId="1" fontId="29" fillId="0" borderId="23" xfId="4" applyNumberFormat="1" applyFont="1" applyFill="1" applyBorder="1" applyAlignment="1">
      <alignment horizontal="right" vertical="center" wrapText="1"/>
    </xf>
    <xf numFmtId="1" fontId="3" fillId="0" borderId="5" xfId="0" applyNumberFormat="1" applyFont="1" applyFill="1" applyBorder="1" applyAlignment="1">
      <alignment horizontal="right" vertical="center" wrapText="1"/>
    </xf>
    <xf numFmtId="1" fontId="3" fillId="0" borderId="6" xfId="0" applyNumberFormat="1" applyFont="1" applyFill="1" applyBorder="1" applyAlignment="1">
      <alignment vertical="center" wrapText="1"/>
    </xf>
    <xf numFmtId="49" fontId="16" fillId="0" borderId="5" xfId="0"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0" fontId="18" fillId="0" borderId="6" xfId="0" applyFont="1" applyFill="1" applyBorder="1" applyAlignment="1">
      <alignment vertical="center" wrapText="1"/>
    </xf>
    <xf numFmtId="0" fontId="18" fillId="0" borderId="6" xfId="0" applyFont="1" applyFill="1" applyBorder="1" applyAlignment="1">
      <alignment horizontal="center" vertical="center" wrapText="1"/>
    </xf>
    <xf numFmtId="0" fontId="0" fillId="0" borderId="6" xfId="0" applyFill="1" applyBorder="1" applyAlignment="1">
      <alignment horizontal="right" vertical="center"/>
    </xf>
    <xf numFmtId="2" fontId="0" fillId="0" borderId="6" xfId="0" applyNumberFormat="1" applyFill="1" applyBorder="1" applyAlignment="1">
      <alignment vertical="center"/>
    </xf>
    <xf numFmtId="2" fontId="12" fillId="0" borderId="6" xfId="0" applyNumberFormat="1" applyFont="1" applyFill="1" applyBorder="1" applyAlignment="1">
      <alignment vertical="center"/>
    </xf>
    <xf numFmtId="2" fontId="3" fillId="0" borderId="7" xfId="0" applyNumberFormat="1" applyFont="1" applyFill="1" applyBorder="1" applyAlignment="1">
      <alignment vertical="center"/>
    </xf>
    <xf numFmtId="2" fontId="3" fillId="0" borderId="8" xfId="0" applyNumberFormat="1" applyFont="1" applyFill="1" applyBorder="1" applyAlignment="1">
      <alignment horizontal="right" vertical="center"/>
    </xf>
    <xf numFmtId="2" fontId="3" fillId="0" borderId="8" xfId="0" applyNumberFormat="1" applyFont="1" applyFill="1" applyBorder="1" applyAlignment="1">
      <alignment vertical="center"/>
    </xf>
    <xf numFmtId="0" fontId="28" fillId="0" borderId="6" xfId="1" applyFont="1" applyFill="1" applyBorder="1" applyAlignment="1" applyProtection="1">
      <alignment horizontal="left" vertical="center" wrapText="1"/>
    </xf>
    <xf numFmtId="0" fontId="28" fillId="0" borderId="6" xfId="0" applyFont="1" applyFill="1" applyBorder="1" applyAlignment="1">
      <alignment horizontal="center" vertical="center" wrapText="1"/>
    </xf>
    <xf numFmtId="0" fontId="29" fillId="0" borderId="5" xfId="0" applyFont="1" applyFill="1" applyBorder="1" applyAlignment="1">
      <alignment horizontal="right" vertical="center"/>
    </xf>
    <xf numFmtId="0" fontId="28" fillId="0" borderId="7" xfId="0" applyFont="1" applyFill="1" applyBorder="1" applyAlignment="1">
      <alignment horizontal="right" vertical="center"/>
    </xf>
    <xf numFmtId="1" fontId="28" fillId="0" borderId="5" xfId="0" applyNumberFormat="1" applyFont="1" applyFill="1" applyBorder="1" applyAlignment="1">
      <alignment vertical="center"/>
    </xf>
    <xf numFmtId="0" fontId="28" fillId="0" borderId="0" xfId="0" applyFont="1" applyFill="1"/>
    <xf numFmtId="0" fontId="0" fillId="0" borderId="0" xfId="0" applyFill="1"/>
    <xf numFmtId="2" fontId="33" fillId="0" borderId="24" xfId="4" applyNumberFormat="1" applyFont="1" applyFill="1" applyBorder="1" applyAlignment="1">
      <alignment horizontal="left" wrapText="1"/>
    </xf>
    <xf numFmtId="164" fontId="3" fillId="0" borderId="6" xfId="0" applyNumberFormat="1" applyFont="1" applyFill="1" applyBorder="1" applyAlignment="1">
      <alignment horizontal="right" vertical="center" wrapText="1"/>
    </xf>
    <xf numFmtId="2" fontId="29" fillId="0" borderId="6" xfId="0" applyNumberFormat="1" applyFont="1" applyBorder="1" applyAlignment="1">
      <alignment horizontal="right" vertical="center"/>
    </xf>
    <xf numFmtId="2" fontId="28" fillId="0" borderId="5" xfId="0" applyNumberFormat="1" applyFont="1" applyBorder="1" applyAlignment="1">
      <alignment vertical="center"/>
    </xf>
    <xf numFmtId="2" fontId="28" fillId="0" borderId="7" xfId="0" applyNumberFormat="1" applyFont="1" applyBorder="1" applyAlignment="1">
      <alignment vertical="center"/>
    </xf>
    <xf numFmtId="0" fontId="20" fillId="0" borderId="6" xfId="0" applyFont="1" applyFill="1" applyBorder="1" applyAlignment="1">
      <alignment horizontal="left" vertical="top" wrapText="1"/>
    </xf>
    <xf numFmtId="2" fontId="3" fillId="0" borderId="0" xfId="0" applyNumberFormat="1" applyFont="1" applyFill="1" applyAlignment="1">
      <alignment vertical="center"/>
    </xf>
    <xf numFmtId="0" fontId="3" fillId="0" borderId="0" xfId="0" applyFont="1" applyFill="1" applyAlignment="1">
      <alignment wrapText="1"/>
    </xf>
    <xf numFmtId="0" fontId="26" fillId="0" borderId="6" xfId="0" applyFont="1" applyFill="1" applyBorder="1" applyAlignment="1">
      <alignment vertical="center" wrapText="1"/>
    </xf>
    <xf numFmtId="2" fontId="3" fillId="0" borderId="24" xfId="4" applyNumberFormat="1" applyFont="1" applyFill="1" applyBorder="1" applyAlignment="1">
      <alignment horizontal="left" wrapText="1"/>
    </xf>
    <xf numFmtId="165" fontId="29" fillId="0" borderId="23" xfId="4" applyNumberFormat="1" applyFont="1" applyFill="1" applyBorder="1" applyAlignment="1">
      <alignment horizontal="right" vertical="center"/>
    </xf>
    <xf numFmtId="165" fontId="3" fillId="0" borderId="23" xfId="4" applyNumberFormat="1" applyFont="1" applyFill="1" applyBorder="1" applyAlignment="1">
      <alignment horizontal="right" vertical="center"/>
    </xf>
    <xf numFmtId="0" fontId="29" fillId="0" borderId="23" xfId="4" applyNumberFormat="1" applyFont="1" applyFill="1" applyBorder="1" applyAlignment="1">
      <alignment horizontal="right" vertical="center"/>
    </xf>
    <xf numFmtId="0" fontId="3" fillId="0" borderId="5" xfId="0" applyFont="1" applyFill="1" applyBorder="1" applyAlignment="1">
      <alignment horizontal="center" vertical="center"/>
    </xf>
    <xf numFmtId="0" fontId="3" fillId="0" borderId="5" xfId="0" applyNumberFormat="1" applyFont="1" applyFill="1" applyBorder="1" applyAlignment="1">
      <alignment vertical="center"/>
    </xf>
    <xf numFmtId="2" fontId="3" fillId="0" borderId="23" xfId="4" applyNumberFormat="1" applyFont="1" applyFill="1" applyBorder="1" applyAlignment="1">
      <alignment horizontal="center" vertical="center"/>
    </xf>
    <xf numFmtId="1" fontId="3" fillId="0" borderId="23" xfId="4" applyNumberFormat="1" applyFont="1" applyFill="1" applyBorder="1" applyAlignment="1">
      <alignment horizontal="right" vertical="center"/>
    </xf>
    <xf numFmtId="2" fontId="3" fillId="0" borderId="24" xfId="4" applyNumberFormat="1" applyFont="1" applyFill="1" applyBorder="1" applyAlignment="1">
      <alignment horizontal="left"/>
    </xf>
    <xf numFmtId="2" fontId="3" fillId="0" borderId="23" xfId="4" applyNumberFormat="1" applyFont="1" applyFill="1" applyBorder="1" applyAlignment="1">
      <alignment horizontal="left" wrapText="1"/>
    </xf>
    <xf numFmtId="2" fontId="3" fillId="0" borderId="24" xfId="4" applyNumberFormat="1" applyFont="1" applyFill="1" applyBorder="1" applyAlignment="1">
      <alignment horizontal="left" vertical="center" wrapText="1"/>
    </xf>
    <xf numFmtId="0" fontId="33"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right" vertical="center" wrapText="1"/>
    </xf>
    <xf numFmtId="0" fontId="3" fillId="0" borderId="5" xfId="0" applyNumberFormat="1" applyFont="1" applyFill="1" applyBorder="1" applyAlignment="1">
      <alignment horizontal="right" vertical="center"/>
    </xf>
    <xf numFmtId="0" fontId="3" fillId="0" borderId="6" xfId="0" applyNumberFormat="1" applyFont="1" applyFill="1" applyBorder="1" applyAlignment="1">
      <alignment horizontal="right" vertical="center"/>
    </xf>
    <xf numFmtId="0" fontId="33" fillId="0" borderId="5" xfId="0" applyNumberFormat="1" applyFont="1" applyFill="1" applyBorder="1" applyAlignment="1">
      <alignment horizontal="right" vertical="center" wrapText="1"/>
    </xf>
    <xf numFmtId="0" fontId="3" fillId="0" borderId="5" xfId="0" applyNumberFormat="1" applyFont="1" applyFill="1" applyBorder="1" applyAlignment="1">
      <alignment horizontal="right" vertical="center" wrapText="1"/>
    </xf>
    <xf numFmtId="0" fontId="31" fillId="0" borderId="6" xfId="0" applyNumberFormat="1" applyFont="1" applyFill="1" applyBorder="1" applyAlignment="1">
      <alignment horizontal="right" vertical="center" wrapText="1"/>
    </xf>
    <xf numFmtId="0" fontId="3" fillId="0" borderId="6" xfId="0" applyNumberFormat="1" applyFont="1" applyFill="1" applyBorder="1" applyAlignment="1">
      <alignment vertical="center" wrapText="1"/>
    </xf>
    <xf numFmtId="0" fontId="31" fillId="0" borderId="6" xfId="0" applyNumberFormat="1" applyFont="1" applyFill="1" applyBorder="1" applyAlignment="1">
      <alignment vertical="center" wrapText="1"/>
    </xf>
    <xf numFmtId="0" fontId="3" fillId="0" borderId="4" xfId="0" applyFont="1" applyFill="1" applyBorder="1" applyAlignment="1">
      <alignment vertical="center" wrapText="1"/>
    </xf>
    <xf numFmtId="0" fontId="31" fillId="0" borderId="4" xfId="0" applyFont="1" applyFill="1" applyBorder="1" applyAlignment="1">
      <alignment vertical="center" wrapText="1"/>
    </xf>
    <xf numFmtId="0" fontId="3" fillId="0" borderId="5" xfId="0" applyFont="1" applyFill="1" applyBorder="1" applyAlignment="1">
      <alignment horizontal="center" vertical="center" wrapText="1"/>
    </xf>
    <xf numFmtId="1" fontId="12" fillId="0" borderId="5" xfId="0" applyNumberFormat="1" applyFont="1" applyFill="1" applyBorder="1" applyAlignment="1">
      <alignment horizontal="right" vertical="center" wrapText="1"/>
    </xf>
    <xf numFmtId="49" fontId="25" fillId="0" borderId="23" xfId="0" applyNumberFormat="1" applyFont="1" applyFill="1" applyBorder="1" applyAlignment="1">
      <alignment horizontal="center" vertical="center" wrapText="1"/>
    </xf>
    <xf numFmtId="1" fontId="12" fillId="0" borderId="9" xfId="0" applyNumberFormat="1" applyFont="1" applyFill="1" applyBorder="1" applyAlignment="1">
      <alignment vertical="center" wrapText="1"/>
    </xf>
    <xf numFmtId="2" fontId="3" fillId="0" borderId="21" xfId="0" applyNumberFormat="1" applyFont="1" applyBorder="1" applyAlignment="1">
      <alignment horizontal="right" vertical="center"/>
    </xf>
    <xf numFmtId="2" fontId="3" fillId="0" borderId="9" xfId="0" applyNumberFormat="1" applyFont="1" applyBorder="1" applyAlignment="1">
      <alignment vertical="center"/>
    </xf>
    <xf numFmtId="2" fontId="3" fillId="0" borderId="21" xfId="0" applyNumberFormat="1" applyFont="1" applyBorder="1" applyAlignment="1">
      <alignment vertical="center"/>
    </xf>
    <xf numFmtId="0" fontId="31" fillId="0" borderId="23" xfId="0" applyFont="1" applyBorder="1" applyAlignment="1">
      <alignment horizontal="left" vertical="center" wrapText="1"/>
    </xf>
    <xf numFmtId="0" fontId="12" fillId="0" borderId="9" xfId="0" applyFont="1" applyFill="1" applyBorder="1" applyAlignment="1">
      <alignment horizontal="left" vertical="top" wrapText="1"/>
    </xf>
    <xf numFmtId="0" fontId="12" fillId="0" borderId="9" xfId="0" applyFont="1" applyFill="1" applyBorder="1" applyAlignment="1">
      <alignment horizontal="center" vertical="center" wrapText="1"/>
    </xf>
    <xf numFmtId="0" fontId="5" fillId="0" borderId="11" xfId="0" applyFont="1" applyBorder="1" applyAlignment="1">
      <alignment vertical="top" wrapText="1"/>
    </xf>
    <xf numFmtId="2" fontId="3" fillId="0" borderId="23" xfId="4" applyNumberFormat="1" applyFont="1" applyFill="1" applyBorder="1" applyAlignment="1">
      <alignment horizontal="right" vertical="center"/>
    </xf>
    <xf numFmtId="1" fontId="31" fillId="0" borderId="23" xfId="4" applyNumberFormat="1" applyFont="1" applyFill="1" applyBorder="1" applyAlignment="1">
      <alignment horizontal="right" vertical="center"/>
    </xf>
    <xf numFmtId="165" fontId="29" fillId="0" borderId="23" xfId="4" applyNumberFormat="1" applyFont="1" applyFill="1" applyBorder="1" applyAlignment="1">
      <alignment horizontal="right" vertical="center" wrapText="1"/>
    </xf>
    <xf numFmtId="0" fontId="38" fillId="0" borderId="0" xfId="0" applyFont="1" applyBorder="1" applyAlignment="1">
      <alignment vertical="top" wrapText="1"/>
    </xf>
    <xf numFmtId="0" fontId="37" fillId="0" borderId="6" xfId="0" applyFont="1" applyBorder="1" applyAlignment="1">
      <alignment horizontal="center" vertical="top" wrapText="1"/>
    </xf>
    <xf numFmtId="49" fontId="15" fillId="0" borderId="23" xfId="0" applyNumberFormat="1" applyFont="1" applyFill="1" applyBorder="1" applyAlignment="1">
      <alignment horizontal="center" vertical="center" wrapText="1"/>
    </xf>
    <xf numFmtId="0" fontId="3" fillId="0" borderId="6" xfId="0" applyNumberFormat="1" applyFont="1" applyBorder="1" applyAlignment="1">
      <alignment vertical="center"/>
    </xf>
    <xf numFmtId="0" fontId="5" fillId="0" borderId="6" xfId="0" applyFont="1" applyBorder="1" applyAlignment="1">
      <alignment horizontal="center" vertical="center"/>
    </xf>
    <xf numFmtId="0" fontId="31" fillId="0" borderId="6" xfId="0" applyFont="1" applyBorder="1" applyAlignment="1">
      <alignment horizontal="left" vertical="center" wrapText="1"/>
    </xf>
    <xf numFmtId="2" fontId="3" fillId="4" borderId="24" xfId="4" applyNumberFormat="1" applyFont="1" applyFill="1" applyBorder="1" applyAlignment="1">
      <alignment horizontal="left" wrapText="1"/>
    </xf>
    <xf numFmtId="0" fontId="3" fillId="4" borderId="6" xfId="0" applyFont="1" applyFill="1" applyBorder="1" applyAlignment="1">
      <alignment horizontal="left" vertical="top" wrapText="1"/>
    </xf>
    <xf numFmtId="0" fontId="3" fillId="4" borderId="6" xfId="0" applyFont="1" applyFill="1" applyBorder="1" applyAlignment="1">
      <alignment horizontal="center" vertical="center" wrapText="1"/>
    </xf>
    <xf numFmtId="2" fontId="3" fillId="4" borderId="6" xfId="0" applyNumberFormat="1" applyFont="1" applyFill="1" applyBorder="1" applyAlignment="1">
      <alignment horizontal="righ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6" xfId="1" applyFont="1" applyFill="1" applyBorder="1" applyAlignment="1" applyProtection="1">
      <alignment horizontal="left" vertical="center" wrapText="1"/>
    </xf>
    <xf numFmtId="0" fontId="3" fillId="4" borderId="6" xfId="0" applyNumberFormat="1" applyFont="1" applyFill="1" applyBorder="1" applyAlignment="1">
      <alignment horizontal="right" vertical="center" wrapText="1"/>
    </xf>
    <xf numFmtId="0" fontId="3" fillId="4" borderId="5" xfId="0" applyNumberFormat="1" applyFont="1" applyFill="1" applyBorder="1" applyAlignment="1">
      <alignment horizontal="right" vertical="center" wrapText="1"/>
    </xf>
    <xf numFmtId="0" fontId="3" fillId="4" borderId="6" xfId="0" applyFont="1" applyFill="1" applyBorder="1" applyAlignment="1">
      <alignment vertical="center" wrapText="1"/>
    </xf>
    <xf numFmtId="0" fontId="3" fillId="4" borderId="23" xfId="0" applyFont="1" applyFill="1" applyBorder="1" applyAlignment="1">
      <alignment horizontal="left" vertical="center" wrapText="1"/>
    </xf>
    <xf numFmtId="0" fontId="26" fillId="4" borderId="6" xfId="0" applyFont="1" applyFill="1" applyBorder="1" applyAlignment="1">
      <alignment vertical="center" wrapText="1"/>
    </xf>
    <xf numFmtId="0" fontId="12" fillId="4" borderId="6" xfId="0" applyNumberFormat="1" applyFont="1" applyFill="1" applyBorder="1" applyAlignment="1">
      <alignment vertical="center" wrapText="1"/>
    </xf>
    <xf numFmtId="0" fontId="12" fillId="4" borderId="5" xfId="0" applyNumberFormat="1" applyFont="1" applyFill="1" applyBorder="1" applyAlignment="1">
      <alignment vertical="center" wrapText="1"/>
    </xf>
    <xf numFmtId="0" fontId="12" fillId="4" borderId="6" xfId="0" applyFont="1" applyFill="1" applyBorder="1" applyAlignment="1">
      <alignment horizontal="left" vertical="top" wrapText="1"/>
    </xf>
    <xf numFmtId="0" fontId="12" fillId="4" borderId="6" xfId="0" applyFont="1" applyFill="1" applyBorder="1" applyAlignment="1">
      <alignment horizontal="center" vertical="center" wrapText="1"/>
    </xf>
    <xf numFmtId="0" fontId="12" fillId="4" borderId="6"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0" xfId="0" applyNumberFormat="1" applyFont="1" applyFill="1" applyAlignment="1">
      <alignment wrapText="1"/>
    </xf>
    <xf numFmtId="0" fontId="3" fillId="4" borderId="7" xfId="0" applyFont="1" applyFill="1" applyBorder="1" applyAlignment="1">
      <alignment horizontal="left" vertical="center" wrapText="1"/>
    </xf>
    <xf numFmtId="0" fontId="3" fillId="4" borderId="7" xfId="0" applyFont="1" applyFill="1" applyBorder="1" applyAlignment="1">
      <alignment horizontal="center" vertical="center" wrapText="1"/>
    </xf>
    <xf numFmtId="0" fontId="3" fillId="4" borderId="5" xfId="0" applyNumberFormat="1" applyFont="1" applyFill="1" applyBorder="1" applyAlignment="1">
      <alignment vertical="center"/>
    </xf>
    <xf numFmtId="0" fontId="12" fillId="4" borderId="7"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4" borderId="6" xfId="0" applyNumberFormat="1" applyFont="1" applyFill="1" applyBorder="1" applyAlignment="1">
      <alignment vertical="center"/>
    </xf>
    <xf numFmtId="49" fontId="25" fillId="4" borderId="6" xfId="0" applyNumberFormat="1" applyFont="1" applyFill="1" applyBorder="1" applyAlignment="1">
      <alignment horizontal="center" vertical="center" wrapText="1"/>
    </xf>
    <xf numFmtId="0" fontId="3" fillId="4" borderId="6" xfId="0" applyNumberFormat="1" applyFont="1" applyFill="1" applyBorder="1" applyAlignment="1">
      <alignment vertical="center"/>
    </xf>
    <xf numFmtId="0" fontId="5" fillId="4" borderId="6" xfId="0" applyFont="1" applyFill="1" applyBorder="1" applyAlignment="1">
      <alignment horizontal="center" vertical="center"/>
    </xf>
    <xf numFmtId="0" fontId="31" fillId="4" borderId="6" xfId="0" applyFont="1" applyFill="1" applyBorder="1" applyAlignment="1">
      <alignment horizontal="left" vertical="center" wrapText="1"/>
    </xf>
    <xf numFmtId="0" fontId="3" fillId="4" borderId="6" xfId="0" applyFont="1" applyFill="1" applyBorder="1" applyAlignment="1">
      <alignment horizontal="center" vertical="center"/>
    </xf>
    <xf numFmtId="0" fontId="12" fillId="4" borderId="6" xfId="1" applyFont="1" applyFill="1" applyBorder="1" applyAlignment="1" applyProtection="1">
      <alignment horizontal="left" vertical="center" wrapText="1"/>
    </xf>
    <xf numFmtId="0" fontId="12" fillId="4" borderId="5" xfId="0" applyFont="1" applyFill="1" applyBorder="1" applyAlignment="1">
      <alignment horizontal="right" vertical="center"/>
    </xf>
    <xf numFmtId="1" fontId="12" fillId="4" borderId="6" xfId="0" applyNumberFormat="1" applyFont="1" applyFill="1" applyBorder="1" applyAlignment="1">
      <alignment horizontal="right" vertical="center" wrapText="1"/>
    </xf>
    <xf numFmtId="0" fontId="12" fillId="4" borderId="5" xfId="0" applyFont="1" applyFill="1" applyBorder="1" applyAlignment="1">
      <alignment horizontal="right" vertical="center" wrapText="1"/>
    </xf>
    <xf numFmtId="1" fontId="12" fillId="4" borderId="6" xfId="0" applyNumberFormat="1" applyFont="1" applyFill="1" applyBorder="1" applyAlignment="1">
      <alignment vertical="center" wrapText="1"/>
    </xf>
    <xf numFmtId="0" fontId="3" fillId="4" borderId="9" xfId="0" applyFont="1" applyFill="1" applyBorder="1" applyAlignment="1">
      <alignment vertical="center" wrapText="1"/>
    </xf>
    <xf numFmtId="0" fontId="12" fillId="4" borderId="21" xfId="0" applyFont="1" applyFill="1" applyBorder="1" applyAlignment="1">
      <alignment vertical="center" wrapText="1"/>
    </xf>
    <xf numFmtId="0" fontId="12" fillId="4" borderId="21" xfId="0" applyFont="1" applyFill="1" applyBorder="1" applyAlignment="1">
      <alignment horizontal="center" vertical="center" wrapText="1"/>
    </xf>
    <xf numFmtId="0" fontId="12" fillId="4" borderId="9" xfId="0" applyFont="1" applyFill="1" applyBorder="1" applyAlignment="1">
      <alignment vertical="center" wrapText="1"/>
    </xf>
    <xf numFmtId="2" fontId="12" fillId="4" borderId="6" xfId="0" applyNumberFormat="1" applyFont="1" applyFill="1" applyBorder="1" applyAlignment="1">
      <alignment horizontal="right" vertical="center" wrapText="1"/>
    </xf>
    <xf numFmtId="0" fontId="3" fillId="4" borderId="6" xfId="0" applyNumberFormat="1" applyFont="1" applyFill="1" applyBorder="1" applyAlignment="1">
      <alignment vertical="center" wrapText="1"/>
    </xf>
    <xf numFmtId="0" fontId="3" fillId="4" borderId="0" xfId="0" applyNumberFormat="1" applyFont="1" applyFill="1" applyAlignment="1">
      <alignment vertical="center" wrapText="1"/>
    </xf>
    <xf numFmtId="0" fontId="3" fillId="4" borderId="4" xfId="0" applyNumberFormat="1" applyFont="1" applyFill="1" applyBorder="1" applyAlignment="1">
      <alignment vertical="center" wrapText="1"/>
    </xf>
    <xf numFmtId="1" fontId="29" fillId="4" borderId="23" xfId="4" applyNumberFormat="1" applyFont="1" applyFill="1" applyBorder="1" applyAlignment="1">
      <alignment horizontal="right" vertical="center"/>
    </xf>
    <xf numFmtId="2" fontId="29" fillId="4" borderId="24" xfId="4" applyNumberFormat="1" applyFont="1" applyFill="1" applyBorder="1" applyAlignment="1">
      <alignment horizontal="left" vertical="center" wrapText="1"/>
    </xf>
    <xf numFmtId="49" fontId="29" fillId="4" borderId="24" xfId="4" applyNumberFormat="1" applyFont="1" applyFill="1" applyBorder="1" applyAlignment="1">
      <alignment horizontal="center" vertical="center"/>
    </xf>
    <xf numFmtId="2" fontId="29" fillId="4" borderId="23" xfId="4" applyNumberFormat="1" applyFont="1" applyFill="1" applyBorder="1" applyAlignment="1">
      <alignment horizontal="center" vertical="center"/>
    </xf>
    <xf numFmtId="49" fontId="29" fillId="4" borderId="24" xfId="4" applyNumberFormat="1" applyFont="1" applyFill="1" applyBorder="1" applyAlignment="1">
      <alignment horizontal="center" vertical="center" wrapText="1"/>
    </xf>
    <xf numFmtId="2" fontId="29" fillId="4" borderId="24" xfId="4" applyNumberFormat="1" applyFont="1" applyFill="1" applyBorder="1" applyAlignment="1">
      <alignment horizontal="left"/>
    </xf>
    <xf numFmtId="2" fontId="29" fillId="4" borderId="24" xfId="4" applyNumberFormat="1" applyFont="1" applyFill="1" applyBorder="1" applyAlignment="1">
      <alignment horizontal="left" wrapText="1"/>
    </xf>
    <xf numFmtId="1" fontId="3" fillId="4" borderId="23" xfId="4" applyNumberFormat="1" applyFont="1" applyFill="1" applyBorder="1" applyAlignment="1">
      <alignment horizontal="right" vertical="center"/>
    </xf>
    <xf numFmtId="2" fontId="3" fillId="4" borderId="23" xfId="4" applyNumberFormat="1" applyFont="1" applyFill="1" applyBorder="1" applyAlignment="1">
      <alignment horizontal="center" vertical="center"/>
    </xf>
    <xf numFmtId="2" fontId="3" fillId="4" borderId="24" xfId="4" applyNumberFormat="1" applyFont="1" applyFill="1" applyBorder="1" applyAlignment="1">
      <alignment horizontal="left" vertical="center" wrapText="1"/>
    </xf>
    <xf numFmtId="0" fontId="3" fillId="0" borderId="11" xfId="0" applyFont="1" applyBorder="1" applyAlignment="1">
      <alignment horizontal="right" vertical="center"/>
    </xf>
    <xf numFmtId="0" fontId="3" fillId="0" borderId="16" xfId="0" applyFont="1" applyBorder="1" applyAlignment="1">
      <alignment horizontal="center" vertical="center" wrapText="1"/>
    </xf>
    <xf numFmtId="0" fontId="8" fillId="0" borderId="0" xfId="0" applyFont="1" applyAlignment="1">
      <alignment horizontal="center" vertical="top"/>
    </xf>
    <xf numFmtId="0" fontId="3" fillId="0" borderId="2" xfId="0" applyFont="1" applyBorder="1" applyAlignment="1">
      <alignment horizontal="center" vertical="center" textRotation="90"/>
    </xf>
    <xf numFmtId="0" fontId="3" fillId="0" borderId="18" xfId="0" applyFont="1" applyBorder="1" applyAlignment="1">
      <alignment horizontal="center" vertical="center" textRotation="90"/>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 xfId="0" applyFont="1" applyFill="1" applyBorder="1" applyAlignment="1">
      <alignment horizontal="center" vertical="center" textRotation="90"/>
    </xf>
    <xf numFmtId="0" fontId="3" fillId="2" borderId="18" xfId="0" applyFont="1" applyFill="1" applyBorder="1" applyAlignment="1">
      <alignment horizontal="center" vertical="center" textRotation="90"/>
    </xf>
    <xf numFmtId="2" fontId="3" fillId="0" borderId="2" xfId="0" applyNumberFormat="1" applyFont="1" applyBorder="1" applyAlignment="1">
      <alignment horizontal="center" vertical="center" textRotation="90" wrapText="1"/>
    </xf>
    <xf numFmtId="2" fontId="3" fillId="0" borderId="18" xfId="0" applyNumberFormat="1" applyFont="1" applyBorder="1" applyAlignment="1">
      <alignment horizontal="center" vertical="center" textRotation="90"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3" fillId="0" borderId="2"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0" borderId="2" xfId="0" applyNumberFormat="1" applyFont="1" applyBorder="1" applyAlignment="1">
      <alignment horizontal="center" vertical="center" textRotation="90"/>
    </xf>
    <xf numFmtId="0" fontId="3" fillId="0" borderId="18" xfId="0" applyNumberFormat="1" applyFont="1" applyBorder="1" applyAlignment="1">
      <alignment horizontal="center" vertical="center" textRotation="90"/>
    </xf>
  </cellXfs>
  <cellStyles count="7">
    <cellStyle name="Explanatory Text" xfId="1" builtinId="53"/>
    <cellStyle name="Normal" xfId="0" builtinId="0"/>
    <cellStyle name="Parasts 2" xfId="4"/>
    <cellStyle name="Percent 2" xfId="6"/>
    <cellStyle name="Procenti 2" xfId="5"/>
    <cellStyle name="Stils 1" xfId="2"/>
    <cellStyle name="Style 1" xfId="3"/>
  </cellStyles>
  <dxfs count="42">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049" name="Rectangle 1">
          <a:extLst>
            <a:ext uri="{FF2B5EF4-FFF2-40B4-BE49-F238E27FC236}">
              <a16:creationId xmlns="" xmlns:a16="http://schemas.microsoft.com/office/drawing/2014/main" id="{00000000-0008-0000-0300-000001080000}"/>
            </a:ext>
          </a:extLst>
        </xdr:cNvPr>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B88EB3A5-2886-4E91-A965-767C06396FC8}"/>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57E4B025-A07A-4038-ABA5-96FE62935875}"/>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9CB98312-CAAE-4294-B559-99A480E454BC}"/>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3017C59D-2CC6-4868-B983-E32C01805ADC}"/>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435CA086-031C-42F8-8F95-8AD3BE1C5A58}"/>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D84465DC-3187-44C9-A9B0-526C46F0ACCF}"/>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8C55557D-0759-4603-923D-48CBDAC913E5}"/>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6E941814-7319-423E-BED6-AC06B5DC6E70}"/>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8170EBAC-3F98-45F7-856D-465A6AA4239B}"/>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5CEA6C7D-026B-43D2-8889-583D7C25B537}"/>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72C3818C-72D9-45B9-873B-BE33B76D22B1}"/>
            </a:ext>
          </a:extLst>
        </xdr:cNvPr>
        <xdr:cNvSpPr>
          <a:spLocks noChangeArrowheads="1"/>
        </xdr:cNvSpPr>
      </xdr:nvSpPr>
      <xdr:spPr bwMode="auto">
        <a:xfrm>
          <a:off x="957262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a:extLst>
            <a:ext uri="{FF2B5EF4-FFF2-40B4-BE49-F238E27FC236}">
              <a16:creationId xmlns="" xmlns:a16="http://schemas.microsoft.com/office/drawing/2014/main" id="{2BADC817-0150-42A5-A3EF-2B581114BE1E}"/>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a:extLst>
            <a:ext uri="{FF2B5EF4-FFF2-40B4-BE49-F238E27FC236}">
              <a16:creationId xmlns="" xmlns:a16="http://schemas.microsoft.com/office/drawing/2014/main" id="{87001553-6BD2-464D-95F2-E42D5FFB6114}"/>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a:extLst>
            <a:ext uri="{FF2B5EF4-FFF2-40B4-BE49-F238E27FC236}">
              <a16:creationId xmlns="" xmlns:a16="http://schemas.microsoft.com/office/drawing/2014/main" id="{62A836F9-127F-4108-AD5B-16B18B6568DE}"/>
            </a:ext>
          </a:extLst>
        </xdr:cNvPr>
        <xdr:cNvSpPr>
          <a:spLocks noChangeArrowheads="1"/>
        </xdr:cNvSpPr>
      </xdr:nvSpPr>
      <xdr:spPr bwMode="auto">
        <a:xfrm>
          <a:off x="936307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a:extLst>
            <a:ext uri="{FF2B5EF4-FFF2-40B4-BE49-F238E27FC236}">
              <a16:creationId xmlns="" xmlns:a16="http://schemas.microsoft.com/office/drawing/2014/main" id="{4F300E3A-4B23-472D-99CC-79F0FBD9E8DA}"/>
            </a:ext>
          </a:extLst>
        </xdr:cNvPr>
        <xdr:cNvSpPr>
          <a:spLocks noChangeArrowheads="1"/>
        </xdr:cNvSpPr>
      </xdr:nvSpPr>
      <xdr:spPr bwMode="auto">
        <a:xfrm>
          <a:off x="936307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a:extLst>
            <a:ext uri="{FF2B5EF4-FFF2-40B4-BE49-F238E27FC236}">
              <a16:creationId xmlns="" xmlns:a16="http://schemas.microsoft.com/office/drawing/2014/main" id="{3932CA21-C26D-4254-A39A-1F7868369F95}"/>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a:extLst>
            <a:ext uri="{FF2B5EF4-FFF2-40B4-BE49-F238E27FC236}">
              <a16:creationId xmlns="" xmlns:a16="http://schemas.microsoft.com/office/drawing/2014/main" id="{D900D56C-B938-4A07-9754-760291EEE651}"/>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a:extLst>
            <a:ext uri="{FF2B5EF4-FFF2-40B4-BE49-F238E27FC236}">
              <a16:creationId xmlns="" xmlns:a16="http://schemas.microsoft.com/office/drawing/2014/main" id="{54611C7A-A5FA-477F-A90C-3B0D545BBD51}"/>
            </a:ext>
          </a:extLst>
        </xdr:cNvPr>
        <xdr:cNvSpPr>
          <a:spLocks noChangeArrowheads="1"/>
        </xdr:cNvSpPr>
      </xdr:nvSpPr>
      <xdr:spPr bwMode="auto">
        <a:xfrm>
          <a:off x="10648950"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6186185B-C6A4-428A-977F-6966AF5FB494}"/>
            </a:ext>
          </a:extLst>
        </xdr:cNvPr>
        <xdr:cNvSpPr>
          <a:spLocks noChangeArrowheads="1"/>
        </xdr:cNvSpPr>
      </xdr:nvSpPr>
      <xdr:spPr bwMode="auto">
        <a:xfrm>
          <a:off x="957262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F33CAAF9-EF1D-4AC5-9F6D-2913CF44EA52}"/>
            </a:ext>
          </a:extLst>
        </xdr:cNvPr>
        <xdr:cNvSpPr>
          <a:spLocks noChangeArrowheads="1"/>
        </xdr:cNvSpPr>
      </xdr:nvSpPr>
      <xdr:spPr bwMode="auto">
        <a:xfrm>
          <a:off x="957262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404665EC-B681-48CC-9E06-523968C16663}"/>
            </a:ext>
          </a:extLst>
        </xdr:cNvPr>
        <xdr:cNvSpPr>
          <a:spLocks noChangeArrowheads="1"/>
        </xdr:cNvSpPr>
      </xdr:nvSpPr>
      <xdr:spPr bwMode="auto">
        <a:xfrm>
          <a:off x="957262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a:extLst>
            <a:ext uri="{FF2B5EF4-FFF2-40B4-BE49-F238E27FC236}">
              <a16:creationId xmlns="" xmlns:a16="http://schemas.microsoft.com/office/drawing/2014/main" id="{801A716B-6671-46C1-9D42-50F5B2898633}"/>
            </a:ext>
          </a:extLst>
        </xdr:cNvPr>
        <xdr:cNvSpPr>
          <a:spLocks noChangeArrowheads="1"/>
        </xdr:cNvSpPr>
      </xdr:nvSpPr>
      <xdr:spPr bwMode="auto">
        <a:xfrm>
          <a:off x="957262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5E20ECE6-53B1-42D0-993C-A5EC89264EE5}"/>
            </a:ext>
          </a:extLst>
        </xdr:cNvPr>
        <xdr:cNvSpPr>
          <a:spLocks noChangeArrowheads="1"/>
        </xdr:cNvSpPr>
      </xdr:nvSpPr>
      <xdr:spPr bwMode="auto">
        <a:xfrm>
          <a:off x="957262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59A3E0FF-8CAB-4ABF-93AC-C642DEE326D2}"/>
            </a:ext>
          </a:extLst>
        </xdr:cNvPr>
        <xdr:cNvSpPr>
          <a:spLocks noChangeArrowheads="1"/>
        </xdr:cNvSpPr>
      </xdr:nvSpPr>
      <xdr:spPr bwMode="auto">
        <a:xfrm>
          <a:off x="957262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4</xdr:row>
      <xdr:rowOff>28575</xdr:rowOff>
    </xdr:from>
    <xdr:to>
      <xdr:col>16</xdr:col>
      <xdr:colOff>0</xdr:colOff>
      <xdr:row>5</xdr:row>
      <xdr:rowOff>38100</xdr:rowOff>
    </xdr:to>
    <xdr:sp macro="" textlink="">
      <xdr:nvSpPr>
        <xdr:cNvPr id="2" name="Rectangle 1">
          <a:extLst>
            <a:ext uri="{FF2B5EF4-FFF2-40B4-BE49-F238E27FC236}">
              <a16:creationId xmlns="" xmlns:a16="http://schemas.microsoft.com/office/drawing/2014/main" id="{32A000D4-3C8E-407B-A224-6CE97A00203A}"/>
            </a:ext>
          </a:extLst>
        </xdr:cNvPr>
        <xdr:cNvSpPr>
          <a:spLocks noChangeArrowheads="1"/>
        </xdr:cNvSpPr>
      </xdr:nvSpPr>
      <xdr:spPr bwMode="auto">
        <a:xfrm>
          <a:off x="9572625" y="771525"/>
          <a:ext cx="7429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5" sqref="C5"/>
    </sheetView>
  </sheetViews>
  <sheetFormatPr defaultColWidth="9.109375" defaultRowHeight="13.2" x14ac:dyDescent="0.25"/>
  <cols>
    <col min="1" max="1" width="4.109375" style="3" customWidth="1"/>
    <col min="2" max="2" width="14.88671875" style="3" customWidth="1"/>
    <col min="3" max="3" width="47.44140625" style="1" customWidth="1"/>
    <col min="4" max="4" width="18" style="2" customWidth="1"/>
    <col min="5" max="16384" width="9.109375" style="6"/>
  </cols>
  <sheetData>
    <row r="1" spans="1:8" x14ac:dyDescent="0.25">
      <c r="A1" s="426" t="s">
        <v>34</v>
      </c>
      <c r="B1" s="426"/>
      <c r="C1" s="426"/>
      <c r="D1" s="426"/>
    </row>
    <row r="3" spans="1:8" ht="13.8" x14ac:dyDescent="0.25">
      <c r="A3" s="10" t="s">
        <v>1</v>
      </c>
      <c r="B3" s="10"/>
      <c r="C3" s="61" t="str">
        <f>KOPS!D2</f>
        <v>BIROJU ĒKAS JAUNBŪVE</v>
      </c>
    </row>
    <row r="4" spans="1:8" ht="13.8" x14ac:dyDescent="0.25">
      <c r="A4" s="10" t="s">
        <v>17</v>
      </c>
      <c r="B4" s="10"/>
      <c r="C4" s="61" t="str">
        <f>KOPS!D3</f>
        <v>STIGU IELĀ 14, RĪGĀ</v>
      </c>
    </row>
    <row r="5" spans="1:8" ht="13.8" x14ac:dyDescent="0.25">
      <c r="A5" s="10" t="s">
        <v>4</v>
      </c>
      <c r="B5" s="10"/>
      <c r="C5" s="112"/>
    </row>
    <row r="6" spans="1:8" ht="13.8" x14ac:dyDescent="0.25">
      <c r="A6" s="10" t="s">
        <v>47</v>
      </c>
      <c r="B6" s="10"/>
    </row>
    <row r="8" spans="1:8" ht="20.25" customHeight="1" x14ac:dyDescent="0.25">
      <c r="A8" s="427" t="s">
        <v>5</v>
      </c>
      <c r="B8" s="433" t="s">
        <v>18</v>
      </c>
      <c r="C8" s="431" t="s">
        <v>19</v>
      </c>
      <c r="D8" s="429" t="s">
        <v>23</v>
      </c>
      <c r="E8" s="9"/>
    </row>
    <row r="9" spans="1:8" ht="56.25" customHeight="1" x14ac:dyDescent="0.25">
      <c r="A9" s="428"/>
      <c r="B9" s="434"/>
      <c r="C9" s="432"/>
      <c r="D9" s="430"/>
    </row>
    <row r="10" spans="1:8" x14ac:dyDescent="0.25">
      <c r="A10" s="11"/>
      <c r="B10" s="11"/>
      <c r="C10" s="12"/>
      <c r="D10" s="13"/>
    </row>
    <row r="11" spans="1:8" x14ac:dyDescent="0.25">
      <c r="A11" s="15">
        <v>1</v>
      </c>
      <c r="B11" s="17">
        <v>1</v>
      </c>
      <c r="C11" s="71" t="str">
        <f>KOPS!D1</f>
        <v>BIROJU ĒKAS JAUNBŪVE</v>
      </c>
      <c r="D11" s="81">
        <f>KOPS!D48</f>
        <v>0</v>
      </c>
      <c r="E11" s="73"/>
      <c r="F11" s="73"/>
      <c r="G11" s="73"/>
      <c r="H11" s="73"/>
    </row>
    <row r="12" spans="1:8" x14ac:dyDescent="0.25">
      <c r="A12" s="18"/>
      <c r="B12" s="19"/>
      <c r="C12" s="20"/>
      <c r="D12" s="82"/>
      <c r="E12" s="73"/>
      <c r="F12" s="73"/>
      <c r="G12" s="73"/>
      <c r="H12" s="73"/>
    </row>
    <row r="13" spans="1:8" x14ac:dyDescent="0.25">
      <c r="C13" s="21" t="s">
        <v>0</v>
      </c>
      <c r="D13" s="92">
        <f>SUM(D11:D12)</f>
        <v>0</v>
      </c>
      <c r="E13" s="73"/>
      <c r="F13" s="73"/>
      <c r="G13" s="73"/>
      <c r="H13" s="73"/>
    </row>
    <row r="14" spans="1:8" x14ac:dyDescent="0.25">
      <c r="C14" s="23" t="s">
        <v>22</v>
      </c>
      <c r="D14" s="83">
        <f>D13*21%</f>
        <v>0</v>
      </c>
      <c r="E14" s="73"/>
      <c r="F14" s="73"/>
      <c r="G14" s="73"/>
      <c r="H14" s="73"/>
    </row>
    <row r="15" spans="1:8" x14ac:dyDescent="0.25">
      <c r="C15" s="63"/>
    </row>
    <row r="18" spans="2:4" x14ac:dyDescent="0.25">
      <c r="B18" s="47" t="s">
        <v>20</v>
      </c>
      <c r="C18" s="2" t="s">
        <v>2984</v>
      </c>
      <c r="D18" s="47"/>
    </row>
    <row r="19" spans="2:4" x14ac:dyDescent="0.25">
      <c r="B19" s="47"/>
      <c r="D19" s="47"/>
    </row>
    <row r="20" spans="2:4" x14ac:dyDescent="0.25">
      <c r="B20" s="46" t="s">
        <v>46</v>
      </c>
      <c r="C20" s="46" t="s">
        <v>2985</v>
      </c>
      <c r="D20" s="47"/>
    </row>
    <row r="21" spans="2:4" x14ac:dyDescent="0.25">
      <c r="D21" s="47"/>
    </row>
    <row r="22" spans="2:4" x14ac:dyDescent="0.25">
      <c r="B22" s="47"/>
    </row>
  </sheetData>
  <mergeCells count="5">
    <mergeCell ref="A1:D1"/>
    <mergeCell ref="A8:A9"/>
    <mergeCell ref="D8:D9"/>
    <mergeCell ref="C8:C9"/>
    <mergeCell ref="B8:B9"/>
  </mergeCells>
  <phoneticPr fontId="2"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L374"/>
  <sheetViews>
    <sheetView zoomScaleNormal="100" workbookViewId="0">
      <selection activeCell="D4" sqref="D4"/>
    </sheetView>
  </sheetViews>
  <sheetFormatPr defaultColWidth="9.109375" defaultRowHeight="13.2" x14ac:dyDescent="0.25"/>
  <cols>
    <col min="1" max="1" width="7.44140625" style="3" customWidth="1"/>
    <col min="2" max="2" width="34.109375" style="1" customWidth="1"/>
    <col min="3" max="3" width="22.6640625" style="1" customWidth="1"/>
    <col min="4" max="4" width="6" style="2" customWidth="1"/>
    <col min="5" max="5" width="8.6640625" style="3" customWidth="1"/>
    <col min="6" max="6" width="6.33203125" style="3" customWidth="1"/>
    <col min="7" max="7" width="6.5546875" style="4" customWidth="1"/>
    <col min="8" max="8" width="7.33203125" style="5" customWidth="1"/>
    <col min="9" max="9" width="9.33203125"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50"/>
      <c r="F1" s="50"/>
      <c r="G1" s="51"/>
      <c r="H1" s="52"/>
      <c r="I1" s="52"/>
      <c r="J1" s="52"/>
      <c r="K1" s="52"/>
      <c r="L1" s="52"/>
      <c r="M1" s="52"/>
      <c r="N1" s="52"/>
      <c r="O1" s="52"/>
      <c r="P1" s="53"/>
    </row>
    <row r="2" spans="1:17" ht="13.8" x14ac:dyDescent="0.25">
      <c r="A2" s="48" t="s">
        <v>2</v>
      </c>
      <c r="B2" s="49"/>
      <c r="C2" s="49"/>
      <c r="D2" s="61" t="str">
        <f>KOPS!D2</f>
        <v>BIROJU ĒKAS JAUNBŪVE</v>
      </c>
      <c r="E2" s="50"/>
      <c r="F2" s="50"/>
      <c r="G2" s="51"/>
      <c r="H2" s="52"/>
      <c r="I2" s="52"/>
      <c r="J2" s="52"/>
      <c r="K2" s="52"/>
      <c r="L2" s="52"/>
      <c r="M2" s="52"/>
      <c r="N2" s="52"/>
      <c r="O2" s="52"/>
      <c r="P2" s="53"/>
    </row>
    <row r="3" spans="1:17" ht="13.8" x14ac:dyDescent="0.25">
      <c r="A3" s="48" t="s">
        <v>3</v>
      </c>
      <c r="B3" s="49"/>
      <c r="C3" s="49"/>
      <c r="D3" s="61" t="str">
        <f>KOPS!D3</f>
        <v>STIGU IELĀ 14, RĪGĀ</v>
      </c>
      <c r="E3" s="50"/>
      <c r="F3" s="50"/>
      <c r="G3" s="51"/>
      <c r="H3" s="52"/>
      <c r="I3" s="52"/>
      <c r="J3" s="52"/>
      <c r="K3" s="52"/>
      <c r="L3" s="52"/>
      <c r="M3" s="52"/>
      <c r="N3" s="52"/>
      <c r="O3" s="52"/>
      <c r="P3" s="53"/>
    </row>
    <row r="4" spans="1:17" ht="13.8" x14ac:dyDescent="0.25">
      <c r="A4" s="48" t="s">
        <v>4</v>
      </c>
      <c r="B4" s="49"/>
      <c r="C4" s="49"/>
      <c r="D4" s="113"/>
      <c r="E4" s="50"/>
      <c r="F4" s="50"/>
      <c r="G4" s="51"/>
      <c r="H4" s="52"/>
      <c r="I4" s="52"/>
      <c r="J4" s="52"/>
      <c r="K4" s="52"/>
      <c r="L4" s="52"/>
      <c r="M4" s="52"/>
      <c r="N4" s="52"/>
      <c r="O4" s="52"/>
      <c r="P4" s="53"/>
    </row>
    <row r="5" spans="1:17" ht="14.4" x14ac:dyDescent="0.25">
      <c r="A5" s="48" t="s">
        <v>680</v>
      </c>
      <c r="B5" s="49"/>
      <c r="C5" s="49"/>
      <c r="D5" s="54"/>
      <c r="E5" s="50"/>
      <c r="F5" s="50"/>
      <c r="G5" s="51"/>
      <c r="H5" s="52"/>
      <c r="I5" s="52"/>
      <c r="J5" s="52"/>
      <c r="K5" s="52"/>
      <c r="L5" s="52"/>
      <c r="M5" s="52"/>
      <c r="N5" s="52"/>
      <c r="O5" s="55" t="s">
        <v>28</v>
      </c>
      <c r="P5" s="111">
        <f>P369</f>
        <v>0</v>
      </c>
    </row>
    <row r="6" spans="1:17" ht="13.8" x14ac:dyDescent="0.25">
      <c r="A6" s="10" t="str">
        <f>KOPT!A6</f>
        <v>Tāme sastādīta: 2020.gada februārī</v>
      </c>
      <c r="B6" s="49"/>
      <c r="C6" s="49"/>
      <c r="D6" s="54"/>
      <c r="E6" s="50"/>
      <c r="F6" s="50"/>
      <c r="G6" s="51"/>
      <c r="H6" s="52"/>
      <c r="I6" s="52"/>
      <c r="J6" s="52"/>
      <c r="K6" s="52"/>
      <c r="L6" s="52"/>
      <c r="M6" s="52"/>
      <c r="N6" s="52"/>
      <c r="O6" s="52"/>
      <c r="P6" s="53"/>
    </row>
    <row r="7" spans="1:17" ht="20.25" customHeight="1" x14ac:dyDescent="0.25">
      <c r="A7" s="427" t="s">
        <v>5</v>
      </c>
      <c r="B7" s="442" t="s">
        <v>43</v>
      </c>
      <c r="C7" s="162"/>
      <c r="D7" s="440" t="s">
        <v>6</v>
      </c>
      <c r="E7" s="427" t="s">
        <v>7</v>
      </c>
      <c r="F7" s="437" t="s">
        <v>8</v>
      </c>
      <c r="G7" s="437"/>
      <c r="H7" s="437"/>
      <c r="I7" s="437"/>
      <c r="J7" s="437"/>
      <c r="K7" s="439"/>
      <c r="L7" s="438" t="s">
        <v>11</v>
      </c>
      <c r="M7" s="437"/>
      <c r="N7" s="437"/>
      <c r="O7" s="437"/>
      <c r="P7" s="439"/>
      <c r="Q7" s="9"/>
    </row>
    <row r="8" spans="1:17" ht="78.75" customHeight="1" x14ac:dyDescent="0.25">
      <c r="A8" s="428"/>
      <c r="B8" s="443"/>
      <c r="C8" s="163"/>
      <c r="D8" s="441"/>
      <c r="E8" s="428"/>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33"/>
      <c r="E9" s="25"/>
      <c r="F9" s="34"/>
      <c r="G9" s="29"/>
      <c r="H9" s="31"/>
      <c r="I9" s="31"/>
      <c r="J9" s="35"/>
      <c r="K9" s="31"/>
      <c r="L9" s="35"/>
      <c r="M9" s="31"/>
      <c r="N9" s="35"/>
      <c r="O9" s="31"/>
      <c r="P9" s="36"/>
    </row>
    <row r="10" spans="1:17" s="165" customFormat="1" ht="26.4" x14ac:dyDescent="0.25">
      <c r="A10" s="224" t="s">
        <v>684</v>
      </c>
      <c r="B10" s="187" t="s">
        <v>1126</v>
      </c>
      <c r="C10" s="167"/>
      <c r="D10" s="168"/>
      <c r="E10" s="169"/>
      <c r="F10" s="161"/>
      <c r="G10" s="107"/>
      <c r="H10" s="107"/>
      <c r="I10" s="107"/>
      <c r="J10" s="107"/>
      <c r="K10" s="107"/>
      <c r="L10" s="107"/>
      <c r="M10" s="107"/>
      <c r="N10" s="107"/>
      <c r="O10" s="107"/>
      <c r="P10" s="107"/>
    </row>
    <row r="11" spans="1:17" s="165" customFormat="1" ht="132" x14ac:dyDescent="0.25">
      <c r="A11" s="181" t="s">
        <v>54</v>
      </c>
      <c r="B11" s="167" t="s">
        <v>1127</v>
      </c>
      <c r="C11" s="167" t="s">
        <v>1128</v>
      </c>
      <c r="D11" s="169" t="s">
        <v>59</v>
      </c>
      <c r="E11" s="208">
        <v>1</v>
      </c>
      <c r="F11" s="161"/>
      <c r="G11" s="107"/>
      <c r="H11" s="107"/>
      <c r="I11" s="107"/>
      <c r="J11" s="107"/>
      <c r="K11" s="107"/>
      <c r="L11" s="107"/>
      <c r="M11" s="107"/>
      <c r="N11" s="107"/>
      <c r="O11" s="107"/>
      <c r="P11" s="107"/>
    </row>
    <row r="12" spans="1:17" s="165" customFormat="1" ht="26.4" x14ac:dyDescent="0.25">
      <c r="A12" s="181" t="s">
        <v>57</v>
      </c>
      <c r="B12" s="167" t="s">
        <v>1401</v>
      </c>
      <c r="C12" s="167" t="s">
        <v>1129</v>
      </c>
      <c r="D12" s="169" t="s">
        <v>59</v>
      </c>
      <c r="E12" s="208">
        <v>1</v>
      </c>
      <c r="F12" s="161"/>
      <c r="G12" s="107"/>
      <c r="H12" s="107"/>
      <c r="I12" s="107"/>
      <c r="J12" s="107"/>
      <c r="K12" s="107"/>
      <c r="L12" s="107"/>
      <c r="M12" s="107"/>
      <c r="N12" s="107"/>
      <c r="O12" s="107"/>
      <c r="P12" s="107"/>
    </row>
    <row r="13" spans="1:17" s="165" customFormat="1" x14ac:dyDescent="0.25">
      <c r="A13" s="181" t="s">
        <v>60</v>
      </c>
      <c r="B13" s="167" t="s">
        <v>1402</v>
      </c>
      <c r="C13" s="167"/>
      <c r="D13" s="169" t="s">
        <v>59</v>
      </c>
      <c r="E13" s="208">
        <v>1</v>
      </c>
      <c r="F13" s="161"/>
      <c r="G13" s="107"/>
      <c r="H13" s="107"/>
      <c r="I13" s="107"/>
      <c r="J13" s="107"/>
      <c r="K13" s="107"/>
      <c r="L13" s="107"/>
      <c r="M13" s="107"/>
      <c r="N13" s="107"/>
      <c r="O13" s="107"/>
      <c r="P13" s="107"/>
    </row>
    <row r="14" spans="1:17" s="165" customFormat="1" ht="26.4" x14ac:dyDescent="0.25">
      <c r="A14" s="181" t="s">
        <v>62</v>
      </c>
      <c r="B14" s="167" t="s">
        <v>1130</v>
      </c>
      <c r="C14" s="167" t="s">
        <v>1131</v>
      </c>
      <c r="D14" s="169" t="s">
        <v>347</v>
      </c>
      <c r="E14" s="208">
        <v>2</v>
      </c>
      <c r="F14" s="161"/>
      <c r="G14" s="107"/>
      <c r="H14" s="107"/>
      <c r="I14" s="107"/>
      <c r="J14" s="107"/>
      <c r="K14" s="107"/>
      <c r="L14" s="107"/>
      <c r="M14" s="107"/>
      <c r="N14" s="107"/>
      <c r="O14" s="107"/>
      <c r="P14" s="107"/>
    </row>
    <row r="15" spans="1:17" s="165" customFormat="1" x14ac:dyDescent="0.25">
      <c r="A15" s="181" t="s">
        <v>64</v>
      </c>
      <c r="B15" s="388" t="s">
        <v>1132</v>
      </c>
      <c r="C15" s="388" t="s">
        <v>2852</v>
      </c>
      <c r="D15" s="386" t="s">
        <v>56</v>
      </c>
      <c r="E15" s="383">
        <v>33</v>
      </c>
      <c r="F15" s="161"/>
      <c r="G15" s="107"/>
      <c r="H15" s="107"/>
      <c r="I15" s="107"/>
      <c r="J15" s="107"/>
      <c r="K15" s="107"/>
      <c r="L15" s="107"/>
      <c r="M15" s="107"/>
      <c r="N15" s="107"/>
      <c r="O15" s="107"/>
      <c r="P15" s="107"/>
    </row>
    <row r="16" spans="1:17" s="165" customFormat="1" x14ac:dyDescent="0.25">
      <c r="A16" s="181" t="s">
        <v>66</v>
      </c>
      <c r="B16" s="168" t="s">
        <v>1132</v>
      </c>
      <c r="C16" s="168" t="s">
        <v>1133</v>
      </c>
      <c r="D16" s="169" t="s">
        <v>56</v>
      </c>
      <c r="E16" s="383">
        <v>54</v>
      </c>
      <c r="F16" s="161"/>
      <c r="G16" s="107"/>
      <c r="H16" s="107"/>
      <c r="I16" s="107"/>
      <c r="J16" s="107"/>
      <c r="K16" s="107"/>
      <c r="L16" s="107"/>
      <c r="M16" s="107"/>
      <c r="N16" s="107"/>
      <c r="O16" s="107"/>
      <c r="P16" s="107"/>
    </row>
    <row r="17" spans="1:16" s="165" customFormat="1" x14ac:dyDescent="0.25">
      <c r="A17" s="181" t="s">
        <v>345</v>
      </c>
      <c r="B17" s="387" t="s">
        <v>1132</v>
      </c>
      <c r="C17" s="387" t="s">
        <v>1183</v>
      </c>
      <c r="D17" s="386" t="s">
        <v>56</v>
      </c>
      <c r="E17" s="383">
        <v>45</v>
      </c>
      <c r="F17" s="161"/>
      <c r="G17" s="107"/>
      <c r="H17" s="107"/>
      <c r="I17" s="107"/>
      <c r="J17" s="107"/>
      <c r="K17" s="107"/>
      <c r="L17" s="107"/>
      <c r="M17" s="107"/>
      <c r="N17" s="107"/>
      <c r="O17" s="107"/>
      <c r="P17" s="107"/>
    </row>
    <row r="18" spans="1:16" s="165" customFormat="1" x14ac:dyDescent="0.25">
      <c r="A18" s="181" t="s">
        <v>741</v>
      </c>
      <c r="B18" s="387" t="s">
        <v>1132</v>
      </c>
      <c r="C18" s="387" t="s">
        <v>1066</v>
      </c>
      <c r="D18" s="386" t="s">
        <v>56</v>
      </c>
      <c r="E18" s="383">
        <v>29</v>
      </c>
      <c r="F18" s="161"/>
      <c r="G18" s="107"/>
      <c r="H18" s="107"/>
      <c r="I18" s="107"/>
      <c r="J18" s="107"/>
      <c r="K18" s="107"/>
      <c r="L18" s="107"/>
      <c r="M18" s="107"/>
      <c r="N18" s="107"/>
      <c r="O18" s="107"/>
      <c r="P18" s="107"/>
    </row>
    <row r="19" spans="1:16" s="165" customFormat="1" x14ac:dyDescent="0.25">
      <c r="A19" s="181" t="s">
        <v>742</v>
      </c>
      <c r="B19" s="388" t="s">
        <v>1132</v>
      </c>
      <c r="C19" s="388" t="s">
        <v>1197</v>
      </c>
      <c r="D19" s="386" t="s">
        <v>56</v>
      </c>
      <c r="E19" s="383">
        <v>6</v>
      </c>
      <c r="F19" s="161"/>
      <c r="G19" s="107"/>
      <c r="H19" s="107"/>
      <c r="I19" s="107"/>
      <c r="J19" s="107"/>
      <c r="K19" s="107"/>
      <c r="L19" s="107"/>
      <c r="M19" s="107"/>
      <c r="N19" s="107"/>
      <c r="O19" s="107"/>
      <c r="P19" s="107"/>
    </row>
    <row r="20" spans="1:16" s="165" customFormat="1" x14ac:dyDescent="0.25">
      <c r="A20" s="181" t="s">
        <v>743</v>
      </c>
      <c r="B20" s="168" t="s">
        <v>1132</v>
      </c>
      <c r="C20" s="168" t="s">
        <v>1134</v>
      </c>
      <c r="D20" s="169" t="s">
        <v>56</v>
      </c>
      <c r="E20" s="208">
        <v>3</v>
      </c>
      <c r="F20" s="161"/>
      <c r="G20" s="107"/>
      <c r="H20" s="107"/>
      <c r="I20" s="107"/>
      <c r="J20" s="107"/>
      <c r="K20" s="107"/>
      <c r="L20" s="107"/>
      <c r="M20" s="107"/>
      <c r="N20" s="107"/>
      <c r="O20" s="107"/>
      <c r="P20" s="107"/>
    </row>
    <row r="21" spans="1:16" s="173" customFormat="1" x14ac:dyDescent="0.25">
      <c r="A21" s="181" t="s">
        <v>744</v>
      </c>
      <c r="B21" s="171" t="s">
        <v>1132</v>
      </c>
      <c r="C21" s="171" t="s">
        <v>1135</v>
      </c>
      <c r="D21" s="169" t="s">
        <v>56</v>
      </c>
      <c r="E21" s="395">
        <v>45</v>
      </c>
      <c r="F21" s="161"/>
      <c r="G21" s="107"/>
      <c r="H21" s="107"/>
      <c r="I21" s="107"/>
      <c r="J21" s="107"/>
      <c r="K21" s="107"/>
      <c r="L21" s="107"/>
      <c r="M21" s="107"/>
      <c r="N21" s="107"/>
      <c r="O21" s="107"/>
      <c r="P21" s="107"/>
    </row>
    <row r="22" spans="1:16" s="165" customFormat="1" x14ac:dyDescent="0.25">
      <c r="A22" s="181" t="s">
        <v>745</v>
      </c>
      <c r="B22" s="167" t="s">
        <v>1132</v>
      </c>
      <c r="C22" s="167" t="s">
        <v>1136</v>
      </c>
      <c r="D22" s="169" t="s">
        <v>56</v>
      </c>
      <c r="E22" s="395">
        <v>12</v>
      </c>
      <c r="F22" s="161"/>
      <c r="G22" s="107"/>
      <c r="H22" s="107"/>
      <c r="I22" s="107"/>
      <c r="J22" s="107"/>
      <c r="K22" s="107"/>
      <c r="L22" s="107"/>
      <c r="M22" s="107"/>
      <c r="N22" s="107"/>
      <c r="O22" s="107"/>
      <c r="P22" s="107"/>
    </row>
    <row r="23" spans="1:16" s="165" customFormat="1" x14ac:dyDescent="0.25">
      <c r="A23" s="181" t="s">
        <v>746</v>
      </c>
      <c r="B23" s="167" t="s">
        <v>1132</v>
      </c>
      <c r="C23" s="167" t="s">
        <v>1137</v>
      </c>
      <c r="D23" s="169" t="s">
        <v>56</v>
      </c>
      <c r="E23" s="226">
        <v>1</v>
      </c>
      <c r="F23" s="161"/>
      <c r="G23" s="107"/>
      <c r="H23" s="107"/>
      <c r="I23" s="107"/>
      <c r="J23" s="107"/>
      <c r="K23" s="107"/>
      <c r="L23" s="107"/>
      <c r="M23" s="107"/>
      <c r="N23" s="107"/>
      <c r="O23" s="107"/>
      <c r="P23" s="107"/>
    </row>
    <row r="24" spans="1:16" s="165" customFormat="1" x14ac:dyDescent="0.25">
      <c r="A24" s="181" t="s">
        <v>747</v>
      </c>
      <c r="B24" s="167" t="s">
        <v>1132</v>
      </c>
      <c r="C24" s="167" t="s">
        <v>1138</v>
      </c>
      <c r="D24" s="169" t="s">
        <v>56</v>
      </c>
      <c r="E24" s="395">
        <v>6</v>
      </c>
      <c r="F24" s="161"/>
      <c r="G24" s="107"/>
      <c r="H24" s="107"/>
      <c r="I24" s="107"/>
      <c r="J24" s="107"/>
      <c r="K24" s="107"/>
      <c r="L24" s="107"/>
      <c r="M24" s="107"/>
      <c r="N24" s="107"/>
      <c r="O24" s="107"/>
      <c r="P24" s="107"/>
    </row>
    <row r="25" spans="1:16" s="165" customFormat="1" x14ac:dyDescent="0.25">
      <c r="A25" s="181" t="s">
        <v>748</v>
      </c>
      <c r="B25" s="167" t="s">
        <v>1132</v>
      </c>
      <c r="C25" s="167" t="s">
        <v>1139</v>
      </c>
      <c r="D25" s="169" t="s">
        <v>56</v>
      </c>
      <c r="E25" s="395">
        <v>9</v>
      </c>
      <c r="F25" s="161"/>
      <c r="G25" s="107"/>
      <c r="H25" s="107"/>
      <c r="I25" s="107"/>
      <c r="J25" s="107"/>
      <c r="K25" s="107"/>
      <c r="L25" s="107"/>
      <c r="M25" s="107"/>
      <c r="N25" s="107"/>
      <c r="O25" s="107"/>
      <c r="P25" s="107"/>
    </row>
    <row r="26" spans="1:16" s="165" customFormat="1" x14ac:dyDescent="0.25">
      <c r="A26" s="181" t="s">
        <v>749</v>
      </c>
      <c r="B26" s="177" t="s">
        <v>1132</v>
      </c>
      <c r="C26" s="177" t="s">
        <v>1140</v>
      </c>
      <c r="D26" s="169" t="s">
        <v>56</v>
      </c>
      <c r="E26" s="383">
        <v>33</v>
      </c>
      <c r="F26" s="161"/>
      <c r="G26" s="107"/>
      <c r="H26" s="107"/>
      <c r="I26" s="107"/>
      <c r="J26" s="107"/>
      <c r="K26" s="107"/>
      <c r="L26" s="107"/>
      <c r="M26" s="107"/>
      <c r="N26" s="107"/>
      <c r="O26" s="107"/>
      <c r="P26" s="107"/>
    </row>
    <row r="27" spans="1:16" s="165" customFormat="1" x14ac:dyDescent="0.25">
      <c r="A27" s="181" t="s">
        <v>750</v>
      </c>
      <c r="B27" s="177" t="s">
        <v>1132</v>
      </c>
      <c r="C27" s="177" t="s">
        <v>1141</v>
      </c>
      <c r="D27" s="169" t="s">
        <v>56</v>
      </c>
      <c r="E27" s="383">
        <v>45</v>
      </c>
      <c r="F27" s="161"/>
      <c r="G27" s="107"/>
      <c r="H27" s="107"/>
      <c r="I27" s="107"/>
      <c r="J27" s="107"/>
      <c r="K27" s="107"/>
      <c r="L27" s="107"/>
      <c r="M27" s="107"/>
      <c r="N27" s="107"/>
      <c r="O27" s="107"/>
      <c r="P27" s="107"/>
    </row>
    <row r="28" spans="1:16" s="165" customFormat="1" x14ac:dyDescent="0.25">
      <c r="A28" s="181" t="s">
        <v>751</v>
      </c>
      <c r="B28" s="177" t="s">
        <v>1132</v>
      </c>
      <c r="C28" s="177" t="s">
        <v>1142</v>
      </c>
      <c r="D28" s="169" t="s">
        <v>56</v>
      </c>
      <c r="E28" s="383">
        <v>21</v>
      </c>
      <c r="F28" s="161"/>
      <c r="G28" s="107"/>
      <c r="H28" s="107"/>
      <c r="I28" s="107"/>
      <c r="J28" s="107"/>
      <c r="K28" s="107"/>
      <c r="L28" s="107"/>
      <c r="M28" s="107"/>
      <c r="N28" s="107"/>
      <c r="O28" s="107"/>
      <c r="P28" s="107"/>
    </row>
    <row r="29" spans="1:16" s="165" customFormat="1" x14ac:dyDescent="0.25">
      <c r="A29" s="181" t="s">
        <v>752</v>
      </c>
      <c r="B29" s="177" t="s">
        <v>1132</v>
      </c>
      <c r="C29" s="177" t="s">
        <v>1143</v>
      </c>
      <c r="D29" s="169" t="s">
        <v>56</v>
      </c>
      <c r="E29" s="383">
        <v>100</v>
      </c>
      <c r="F29" s="161"/>
      <c r="G29" s="107"/>
      <c r="H29" s="107"/>
      <c r="I29" s="107"/>
      <c r="J29" s="107"/>
      <c r="K29" s="107"/>
      <c r="L29" s="107"/>
      <c r="M29" s="107"/>
      <c r="N29" s="107"/>
      <c r="O29" s="107"/>
      <c r="P29" s="107"/>
    </row>
    <row r="30" spans="1:16" s="165" customFormat="1" x14ac:dyDescent="0.25">
      <c r="A30" s="181" t="s">
        <v>753</v>
      </c>
      <c r="B30" s="177" t="s">
        <v>1132</v>
      </c>
      <c r="C30" s="177" t="s">
        <v>1144</v>
      </c>
      <c r="D30" s="169" t="s">
        <v>56</v>
      </c>
      <c r="E30" s="208">
        <v>4</v>
      </c>
      <c r="F30" s="161"/>
      <c r="G30" s="107"/>
      <c r="H30" s="107"/>
      <c r="I30" s="107"/>
      <c r="J30" s="107"/>
      <c r="K30" s="107"/>
      <c r="L30" s="107"/>
      <c r="M30" s="107"/>
      <c r="N30" s="107"/>
      <c r="O30" s="107"/>
      <c r="P30" s="107"/>
    </row>
    <row r="31" spans="1:16" s="165" customFormat="1" x14ac:dyDescent="0.25">
      <c r="A31" s="181" t="s">
        <v>754</v>
      </c>
      <c r="B31" s="177" t="s">
        <v>1145</v>
      </c>
      <c r="C31" s="177" t="s">
        <v>1146</v>
      </c>
      <c r="D31" s="169" t="s">
        <v>347</v>
      </c>
      <c r="E31" s="208">
        <v>2</v>
      </c>
      <c r="F31" s="161"/>
      <c r="G31" s="107"/>
      <c r="H31" s="107"/>
      <c r="I31" s="107"/>
      <c r="J31" s="107"/>
      <c r="K31" s="107"/>
      <c r="L31" s="107"/>
      <c r="M31" s="107"/>
      <c r="N31" s="107"/>
      <c r="O31" s="107"/>
      <c r="P31" s="107"/>
    </row>
    <row r="32" spans="1:16" s="165" customFormat="1" x14ac:dyDescent="0.25">
      <c r="A32" s="181" t="s">
        <v>755</v>
      </c>
      <c r="B32" s="177" t="s">
        <v>1145</v>
      </c>
      <c r="C32" s="177" t="s">
        <v>1147</v>
      </c>
      <c r="D32" s="169" t="s">
        <v>347</v>
      </c>
      <c r="E32" s="208">
        <v>4</v>
      </c>
      <c r="F32" s="161"/>
      <c r="G32" s="107"/>
      <c r="H32" s="107"/>
      <c r="I32" s="107"/>
      <c r="J32" s="107"/>
      <c r="K32" s="107"/>
      <c r="L32" s="107"/>
      <c r="M32" s="107"/>
      <c r="N32" s="107"/>
      <c r="O32" s="107"/>
      <c r="P32" s="107"/>
    </row>
    <row r="33" spans="1:16" s="165" customFormat="1" ht="26.4" x14ac:dyDescent="0.25">
      <c r="A33" s="181" t="s">
        <v>756</v>
      </c>
      <c r="B33" s="385" t="s">
        <v>1148</v>
      </c>
      <c r="C33" s="385" t="s">
        <v>2853</v>
      </c>
      <c r="D33" s="386" t="s">
        <v>347</v>
      </c>
      <c r="E33" s="383">
        <v>16</v>
      </c>
      <c r="F33" s="161"/>
      <c r="G33" s="107"/>
      <c r="H33" s="107"/>
      <c r="I33" s="107"/>
      <c r="J33" s="107"/>
      <c r="K33" s="107"/>
      <c r="L33" s="107"/>
      <c r="M33" s="107"/>
      <c r="N33" s="107"/>
      <c r="O33" s="107"/>
      <c r="P33" s="107"/>
    </row>
    <row r="34" spans="1:16" s="165" customFormat="1" ht="26.4" x14ac:dyDescent="0.25">
      <c r="A34" s="181" t="s">
        <v>758</v>
      </c>
      <c r="B34" s="385" t="s">
        <v>1148</v>
      </c>
      <c r="C34" s="385" t="s">
        <v>2854</v>
      </c>
      <c r="D34" s="386" t="s">
        <v>347</v>
      </c>
      <c r="E34" s="383">
        <v>3</v>
      </c>
      <c r="F34" s="161"/>
      <c r="G34" s="107"/>
      <c r="H34" s="107"/>
      <c r="I34" s="107"/>
      <c r="J34" s="107"/>
      <c r="K34" s="107"/>
      <c r="L34" s="107"/>
      <c r="M34" s="107"/>
      <c r="N34" s="107"/>
      <c r="O34" s="107"/>
      <c r="P34" s="107"/>
    </row>
    <row r="35" spans="1:16" s="165" customFormat="1" ht="26.4" x14ac:dyDescent="0.25">
      <c r="A35" s="181" t="s">
        <v>759</v>
      </c>
      <c r="B35" s="385" t="s">
        <v>1148</v>
      </c>
      <c r="C35" s="385" t="s">
        <v>2855</v>
      </c>
      <c r="D35" s="386" t="s">
        <v>347</v>
      </c>
      <c r="E35" s="383">
        <v>10</v>
      </c>
      <c r="F35" s="161"/>
      <c r="G35" s="107"/>
      <c r="H35" s="107"/>
      <c r="I35" s="107"/>
      <c r="J35" s="107"/>
      <c r="K35" s="107"/>
      <c r="L35" s="107"/>
      <c r="M35" s="107"/>
      <c r="N35" s="107"/>
      <c r="O35" s="107"/>
      <c r="P35" s="107"/>
    </row>
    <row r="36" spans="1:16" s="165" customFormat="1" ht="26.4" x14ac:dyDescent="0.25">
      <c r="A36" s="181" t="s">
        <v>760</v>
      </c>
      <c r="B36" s="385" t="s">
        <v>1148</v>
      </c>
      <c r="C36" s="385" t="s">
        <v>2856</v>
      </c>
      <c r="D36" s="386" t="s">
        <v>347</v>
      </c>
      <c r="E36" s="383">
        <v>2</v>
      </c>
      <c r="F36" s="161"/>
      <c r="G36" s="107"/>
      <c r="H36" s="107"/>
      <c r="I36" s="107"/>
      <c r="J36" s="107"/>
      <c r="K36" s="107"/>
      <c r="L36" s="107"/>
      <c r="M36" s="107"/>
      <c r="N36" s="107"/>
      <c r="O36" s="107"/>
      <c r="P36" s="107"/>
    </row>
    <row r="37" spans="1:16" s="165" customFormat="1" x14ac:dyDescent="0.25">
      <c r="A37" s="181" t="s">
        <v>978</v>
      </c>
      <c r="B37" s="177" t="s">
        <v>1148</v>
      </c>
      <c r="C37" s="177" t="s">
        <v>1149</v>
      </c>
      <c r="D37" s="169" t="s">
        <v>347</v>
      </c>
      <c r="E37" s="208">
        <v>21</v>
      </c>
      <c r="F37" s="161"/>
      <c r="G37" s="107"/>
      <c r="H37" s="107"/>
      <c r="I37" s="107"/>
      <c r="J37" s="107"/>
      <c r="K37" s="107"/>
      <c r="L37" s="107"/>
      <c r="M37" s="107"/>
      <c r="N37" s="107"/>
      <c r="O37" s="107"/>
      <c r="P37" s="107"/>
    </row>
    <row r="38" spans="1:16" s="165" customFormat="1" x14ac:dyDescent="0.25">
      <c r="A38" s="181" t="s">
        <v>979</v>
      </c>
      <c r="B38" s="177" t="s">
        <v>1148</v>
      </c>
      <c r="C38" s="177" t="s">
        <v>1150</v>
      </c>
      <c r="D38" s="169" t="s">
        <v>347</v>
      </c>
      <c r="E38" s="208">
        <v>2</v>
      </c>
      <c r="F38" s="161"/>
      <c r="G38" s="107"/>
      <c r="H38" s="107"/>
      <c r="I38" s="107"/>
      <c r="J38" s="107"/>
      <c r="K38" s="107"/>
      <c r="L38" s="107"/>
      <c r="M38" s="107"/>
      <c r="N38" s="107"/>
      <c r="O38" s="107"/>
      <c r="P38" s="107"/>
    </row>
    <row r="39" spans="1:16" s="165" customFormat="1" x14ac:dyDescent="0.25">
      <c r="A39" s="181" t="s">
        <v>1278</v>
      </c>
      <c r="B39" s="177" t="s">
        <v>1148</v>
      </c>
      <c r="C39" s="177" t="s">
        <v>1151</v>
      </c>
      <c r="D39" s="169" t="s">
        <v>347</v>
      </c>
      <c r="E39" s="208">
        <v>1</v>
      </c>
      <c r="F39" s="161"/>
      <c r="G39" s="107"/>
      <c r="H39" s="107"/>
      <c r="I39" s="107"/>
      <c r="J39" s="107"/>
      <c r="K39" s="107"/>
      <c r="L39" s="107"/>
      <c r="M39" s="107"/>
      <c r="N39" s="107"/>
      <c r="O39" s="107"/>
      <c r="P39" s="107"/>
    </row>
    <row r="40" spans="1:16" s="165" customFormat="1" x14ac:dyDescent="0.25">
      <c r="A40" s="181" t="s">
        <v>1279</v>
      </c>
      <c r="B40" s="177" t="s">
        <v>1148</v>
      </c>
      <c r="C40" s="177" t="s">
        <v>1152</v>
      </c>
      <c r="D40" s="169" t="s">
        <v>347</v>
      </c>
      <c r="E40" s="208">
        <v>4</v>
      </c>
      <c r="F40" s="161"/>
      <c r="G40" s="107"/>
      <c r="H40" s="107"/>
      <c r="I40" s="107"/>
      <c r="J40" s="107"/>
      <c r="K40" s="107"/>
      <c r="L40" s="107"/>
      <c r="M40" s="107"/>
      <c r="N40" s="107"/>
      <c r="O40" s="107"/>
      <c r="P40" s="107"/>
    </row>
    <row r="41" spans="1:16" s="165" customFormat="1" x14ac:dyDescent="0.25">
      <c r="A41" s="181" t="s">
        <v>1280</v>
      </c>
      <c r="B41" s="177" t="s">
        <v>1148</v>
      </c>
      <c r="C41" s="177" t="s">
        <v>1153</v>
      </c>
      <c r="D41" s="169" t="s">
        <v>347</v>
      </c>
      <c r="E41" s="208">
        <v>3</v>
      </c>
      <c r="F41" s="161"/>
      <c r="G41" s="107"/>
      <c r="H41" s="107"/>
      <c r="I41" s="107"/>
      <c r="J41" s="107"/>
      <c r="K41" s="107"/>
      <c r="L41" s="107"/>
      <c r="M41" s="107"/>
      <c r="N41" s="107"/>
      <c r="O41" s="107"/>
      <c r="P41" s="107"/>
    </row>
    <row r="42" spans="1:16" s="165" customFormat="1" x14ac:dyDescent="0.25">
      <c r="A42" s="181" t="s">
        <v>1281</v>
      </c>
      <c r="B42" s="177" t="s">
        <v>1154</v>
      </c>
      <c r="C42" s="177" t="s">
        <v>1155</v>
      </c>
      <c r="D42" s="169" t="s">
        <v>347</v>
      </c>
      <c r="E42" s="208">
        <v>2</v>
      </c>
      <c r="F42" s="161"/>
      <c r="G42" s="107"/>
      <c r="H42" s="107"/>
      <c r="I42" s="107"/>
      <c r="J42" s="107"/>
      <c r="K42" s="107"/>
      <c r="L42" s="107"/>
      <c r="M42" s="107"/>
      <c r="N42" s="107"/>
      <c r="O42" s="107"/>
      <c r="P42" s="107"/>
    </row>
    <row r="43" spans="1:16" s="165" customFormat="1" x14ac:dyDescent="0.25">
      <c r="A43" s="181" t="s">
        <v>1282</v>
      </c>
      <c r="B43" s="385" t="s">
        <v>1156</v>
      </c>
      <c r="C43" s="385" t="s">
        <v>2857</v>
      </c>
      <c r="D43" s="386" t="s">
        <v>347</v>
      </c>
      <c r="E43" s="383">
        <v>8</v>
      </c>
      <c r="F43" s="161"/>
      <c r="G43" s="107"/>
      <c r="H43" s="107"/>
      <c r="I43" s="107"/>
      <c r="J43" s="107"/>
      <c r="K43" s="107"/>
      <c r="L43" s="107"/>
      <c r="M43" s="107"/>
      <c r="N43" s="107"/>
      <c r="O43" s="107"/>
      <c r="P43" s="107"/>
    </row>
    <row r="44" spans="1:16" s="165" customFormat="1" x14ac:dyDescent="0.25">
      <c r="A44" s="181" t="s">
        <v>1283</v>
      </c>
      <c r="B44" s="385" t="s">
        <v>1156</v>
      </c>
      <c r="C44" s="385" t="s">
        <v>2858</v>
      </c>
      <c r="D44" s="386" t="s">
        <v>347</v>
      </c>
      <c r="E44" s="383">
        <v>10</v>
      </c>
      <c r="F44" s="161"/>
      <c r="G44" s="107"/>
      <c r="H44" s="107"/>
      <c r="I44" s="107"/>
      <c r="J44" s="107"/>
      <c r="K44" s="107"/>
      <c r="L44" s="107"/>
      <c r="M44" s="107"/>
      <c r="N44" s="107"/>
      <c r="O44" s="107"/>
      <c r="P44" s="107"/>
    </row>
    <row r="45" spans="1:16" s="165" customFormat="1" x14ac:dyDescent="0.25">
      <c r="A45" s="181" t="s">
        <v>1284</v>
      </c>
      <c r="B45" s="385" t="s">
        <v>1156</v>
      </c>
      <c r="C45" s="385" t="s">
        <v>2859</v>
      </c>
      <c r="D45" s="386" t="s">
        <v>347</v>
      </c>
      <c r="E45" s="383">
        <v>5</v>
      </c>
      <c r="F45" s="161"/>
      <c r="G45" s="107"/>
      <c r="H45" s="107"/>
      <c r="I45" s="107"/>
      <c r="J45" s="107"/>
      <c r="K45" s="107"/>
      <c r="L45" s="107"/>
      <c r="M45" s="107"/>
      <c r="N45" s="107"/>
      <c r="O45" s="107"/>
      <c r="P45" s="107"/>
    </row>
    <row r="46" spans="1:16" s="165" customFormat="1" x14ac:dyDescent="0.25">
      <c r="A46" s="181" t="s">
        <v>1285</v>
      </c>
      <c r="B46" s="385" t="s">
        <v>1156</v>
      </c>
      <c r="C46" s="385" t="s">
        <v>2860</v>
      </c>
      <c r="D46" s="386" t="s">
        <v>347</v>
      </c>
      <c r="E46" s="383">
        <v>2</v>
      </c>
      <c r="F46" s="161"/>
      <c r="G46" s="107"/>
      <c r="H46" s="107"/>
      <c r="I46" s="107"/>
      <c r="J46" s="107"/>
      <c r="K46" s="107"/>
      <c r="L46" s="107"/>
      <c r="M46" s="107"/>
      <c r="N46" s="107"/>
      <c r="O46" s="107"/>
      <c r="P46" s="107"/>
    </row>
    <row r="47" spans="1:16" s="165" customFormat="1" ht="26.4" x14ac:dyDescent="0.25">
      <c r="A47" s="181" t="s">
        <v>1286</v>
      </c>
      <c r="B47" s="177" t="s">
        <v>1156</v>
      </c>
      <c r="C47" s="177" t="s">
        <v>1158</v>
      </c>
      <c r="D47" s="169" t="s">
        <v>347</v>
      </c>
      <c r="E47" s="383">
        <v>22</v>
      </c>
      <c r="F47" s="161"/>
      <c r="G47" s="107"/>
      <c r="H47" s="107"/>
      <c r="I47" s="107"/>
      <c r="J47" s="107"/>
      <c r="K47" s="107"/>
      <c r="L47" s="107"/>
      <c r="M47" s="107"/>
      <c r="N47" s="107"/>
      <c r="O47" s="107"/>
      <c r="P47" s="107"/>
    </row>
    <row r="48" spans="1:16" s="165" customFormat="1" ht="26.4" x14ac:dyDescent="0.25">
      <c r="A48" s="181" t="s">
        <v>1287</v>
      </c>
      <c r="B48" s="177" t="s">
        <v>1156</v>
      </c>
      <c r="C48" s="177" t="s">
        <v>1159</v>
      </c>
      <c r="D48" s="169" t="s">
        <v>347</v>
      </c>
      <c r="E48" s="383">
        <v>2</v>
      </c>
      <c r="F48" s="161"/>
      <c r="G48" s="107"/>
      <c r="H48" s="107"/>
      <c r="I48" s="107"/>
      <c r="J48" s="107"/>
      <c r="K48" s="107"/>
      <c r="L48" s="107"/>
      <c r="M48" s="107"/>
      <c r="N48" s="107"/>
      <c r="O48" s="107"/>
      <c r="P48" s="107"/>
    </row>
    <row r="49" spans="1:16" s="165" customFormat="1" ht="26.4" x14ac:dyDescent="0.25">
      <c r="A49" s="181" t="s">
        <v>1288</v>
      </c>
      <c r="B49" s="177" t="s">
        <v>1156</v>
      </c>
      <c r="C49" s="177" t="s">
        <v>1160</v>
      </c>
      <c r="D49" s="169" t="s">
        <v>347</v>
      </c>
      <c r="E49" s="208">
        <v>1</v>
      </c>
      <c r="F49" s="161"/>
      <c r="G49" s="107"/>
      <c r="H49" s="107"/>
      <c r="I49" s="107"/>
      <c r="J49" s="107"/>
      <c r="K49" s="107"/>
      <c r="L49" s="107"/>
      <c r="M49" s="107"/>
      <c r="N49" s="107"/>
      <c r="O49" s="107"/>
      <c r="P49" s="107"/>
    </row>
    <row r="50" spans="1:16" s="165" customFormat="1" ht="26.4" x14ac:dyDescent="0.25">
      <c r="A50" s="181" t="s">
        <v>1289</v>
      </c>
      <c r="B50" s="177" t="s">
        <v>1156</v>
      </c>
      <c r="C50" s="177" t="s">
        <v>1161</v>
      </c>
      <c r="D50" s="169" t="s">
        <v>347</v>
      </c>
      <c r="E50" s="383">
        <v>6</v>
      </c>
      <c r="F50" s="161"/>
      <c r="G50" s="107"/>
      <c r="H50" s="107"/>
      <c r="I50" s="107"/>
      <c r="J50" s="107"/>
      <c r="K50" s="107"/>
      <c r="L50" s="107"/>
      <c r="M50" s="107"/>
      <c r="N50" s="107"/>
      <c r="O50" s="107"/>
      <c r="P50" s="107"/>
    </row>
    <row r="51" spans="1:16" s="165" customFormat="1" ht="26.4" x14ac:dyDescent="0.25">
      <c r="A51" s="181" t="s">
        <v>1290</v>
      </c>
      <c r="B51" s="177" t="s">
        <v>1156</v>
      </c>
      <c r="C51" s="177" t="s">
        <v>1162</v>
      </c>
      <c r="D51" s="169" t="s">
        <v>347</v>
      </c>
      <c r="E51" s="208">
        <v>1</v>
      </c>
      <c r="F51" s="161"/>
      <c r="G51" s="107"/>
      <c r="H51" s="107"/>
      <c r="I51" s="107"/>
      <c r="J51" s="107"/>
      <c r="K51" s="107"/>
      <c r="L51" s="107"/>
      <c r="M51" s="107"/>
      <c r="N51" s="107"/>
      <c r="O51" s="107"/>
      <c r="P51" s="107"/>
    </row>
    <row r="52" spans="1:16" s="165" customFormat="1" ht="26.4" x14ac:dyDescent="0.25">
      <c r="A52" s="181" t="s">
        <v>1291</v>
      </c>
      <c r="B52" s="385" t="s">
        <v>1156</v>
      </c>
      <c r="C52" s="385" t="s">
        <v>1189</v>
      </c>
      <c r="D52" s="386" t="s">
        <v>347</v>
      </c>
      <c r="E52" s="383">
        <v>2</v>
      </c>
      <c r="F52" s="161"/>
      <c r="G52" s="107"/>
      <c r="H52" s="107"/>
      <c r="I52" s="107"/>
      <c r="J52" s="107"/>
      <c r="K52" s="107"/>
      <c r="L52" s="107"/>
      <c r="M52" s="107"/>
      <c r="N52" s="107"/>
      <c r="O52" s="107"/>
      <c r="P52" s="107"/>
    </row>
    <row r="53" spans="1:16" s="165" customFormat="1" ht="26.4" x14ac:dyDescent="0.25">
      <c r="A53" s="181" t="s">
        <v>1292</v>
      </c>
      <c r="B53" s="177" t="s">
        <v>1156</v>
      </c>
      <c r="C53" s="177" t="s">
        <v>1163</v>
      </c>
      <c r="D53" s="169" t="s">
        <v>347</v>
      </c>
      <c r="E53" s="208">
        <v>5</v>
      </c>
      <c r="F53" s="161"/>
      <c r="G53" s="107"/>
      <c r="H53" s="107"/>
      <c r="I53" s="107"/>
      <c r="J53" s="107"/>
      <c r="K53" s="107"/>
      <c r="L53" s="107"/>
      <c r="M53" s="107"/>
      <c r="N53" s="107"/>
      <c r="O53" s="107"/>
      <c r="P53" s="107"/>
    </row>
    <row r="54" spans="1:16" s="165" customFormat="1" ht="26.4" x14ac:dyDescent="0.25">
      <c r="A54" s="181" t="s">
        <v>1293</v>
      </c>
      <c r="B54" s="385" t="s">
        <v>2861</v>
      </c>
      <c r="C54" s="385" t="s">
        <v>2862</v>
      </c>
      <c r="D54" s="386" t="s">
        <v>347</v>
      </c>
      <c r="E54" s="383">
        <v>2</v>
      </c>
      <c r="F54" s="161"/>
      <c r="G54" s="107"/>
      <c r="H54" s="107"/>
      <c r="I54" s="107"/>
      <c r="J54" s="107"/>
      <c r="K54" s="107"/>
      <c r="L54" s="107"/>
      <c r="M54" s="107"/>
      <c r="N54" s="107"/>
      <c r="O54" s="107"/>
      <c r="P54" s="107"/>
    </row>
    <row r="55" spans="1:16" s="165" customFormat="1" ht="26.4" x14ac:dyDescent="0.25">
      <c r="A55" s="181" t="s">
        <v>1294</v>
      </c>
      <c r="B55" s="385" t="s">
        <v>2861</v>
      </c>
      <c r="C55" s="385" t="s">
        <v>2863</v>
      </c>
      <c r="D55" s="386" t="s">
        <v>347</v>
      </c>
      <c r="E55" s="383">
        <v>3</v>
      </c>
      <c r="F55" s="161"/>
      <c r="G55" s="107"/>
      <c r="H55" s="107"/>
      <c r="I55" s="107"/>
      <c r="J55" s="107"/>
      <c r="K55" s="107"/>
      <c r="L55" s="107"/>
      <c r="M55" s="107"/>
      <c r="N55" s="107"/>
      <c r="O55" s="107"/>
      <c r="P55" s="107"/>
    </row>
    <row r="56" spans="1:16" s="165" customFormat="1" ht="26.4" x14ac:dyDescent="0.25">
      <c r="A56" s="181" t="s">
        <v>1295</v>
      </c>
      <c r="B56" s="385" t="s">
        <v>2861</v>
      </c>
      <c r="C56" s="385" t="s">
        <v>2864</v>
      </c>
      <c r="D56" s="386" t="s">
        <v>347</v>
      </c>
      <c r="E56" s="383">
        <v>1</v>
      </c>
      <c r="F56" s="161"/>
      <c r="G56" s="107"/>
      <c r="H56" s="107"/>
      <c r="I56" s="107"/>
      <c r="J56" s="107"/>
      <c r="K56" s="107"/>
      <c r="L56" s="107"/>
      <c r="M56" s="107"/>
      <c r="N56" s="107"/>
      <c r="O56" s="107"/>
      <c r="P56" s="107"/>
    </row>
    <row r="57" spans="1:16" s="165" customFormat="1" ht="39.6" x14ac:dyDescent="0.25">
      <c r="A57" s="181" t="s">
        <v>1296</v>
      </c>
      <c r="B57" s="177" t="s">
        <v>1164</v>
      </c>
      <c r="C57" s="177" t="s">
        <v>1165</v>
      </c>
      <c r="D57" s="169" t="s">
        <v>347</v>
      </c>
      <c r="E57" s="383">
        <v>2</v>
      </c>
      <c r="F57" s="161"/>
      <c r="G57" s="107"/>
      <c r="H57" s="107"/>
      <c r="I57" s="107"/>
      <c r="J57" s="107"/>
      <c r="K57" s="107"/>
      <c r="L57" s="107"/>
      <c r="M57" s="107"/>
      <c r="N57" s="107"/>
      <c r="O57" s="107"/>
      <c r="P57" s="107"/>
    </row>
    <row r="58" spans="1:16" s="165" customFormat="1" ht="39.6" x14ac:dyDescent="0.25">
      <c r="A58" s="181" t="s">
        <v>1616</v>
      </c>
      <c r="B58" s="177" t="s">
        <v>1164</v>
      </c>
      <c r="C58" s="177" t="s">
        <v>1166</v>
      </c>
      <c r="D58" s="169" t="s">
        <v>347</v>
      </c>
      <c r="E58" s="383">
        <v>1</v>
      </c>
      <c r="F58" s="161"/>
      <c r="G58" s="107"/>
      <c r="H58" s="107"/>
      <c r="I58" s="107"/>
      <c r="J58" s="107"/>
      <c r="K58" s="107"/>
      <c r="L58" s="107"/>
      <c r="M58" s="107"/>
      <c r="N58" s="107"/>
      <c r="O58" s="107"/>
      <c r="P58" s="107"/>
    </row>
    <row r="59" spans="1:16" s="165" customFormat="1" ht="26.4" x14ac:dyDescent="0.25">
      <c r="A59" s="181" t="s">
        <v>1617</v>
      </c>
      <c r="B59" s="177" t="s">
        <v>1167</v>
      </c>
      <c r="C59" s="177" t="s">
        <v>1168</v>
      </c>
      <c r="D59" s="169" t="s">
        <v>347</v>
      </c>
      <c r="E59" s="208">
        <v>2</v>
      </c>
      <c r="F59" s="161"/>
      <c r="G59" s="107"/>
      <c r="H59" s="107"/>
      <c r="I59" s="107"/>
      <c r="J59" s="107"/>
      <c r="K59" s="107"/>
      <c r="L59" s="107"/>
      <c r="M59" s="107"/>
      <c r="N59" s="107"/>
      <c r="O59" s="107"/>
      <c r="P59" s="107"/>
    </row>
    <row r="60" spans="1:16" s="165" customFormat="1" ht="26.4" x14ac:dyDescent="0.25">
      <c r="A60" s="181" t="s">
        <v>1618</v>
      </c>
      <c r="B60" s="177" t="s">
        <v>1167</v>
      </c>
      <c r="C60" s="177" t="s">
        <v>1169</v>
      </c>
      <c r="D60" s="169" t="s">
        <v>347</v>
      </c>
      <c r="E60" s="208">
        <v>8</v>
      </c>
      <c r="F60" s="161"/>
      <c r="G60" s="107"/>
      <c r="H60" s="107"/>
      <c r="I60" s="107"/>
      <c r="J60" s="107"/>
      <c r="K60" s="107"/>
      <c r="L60" s="107"/>
      <c r="M60" s="107"/>
      <c r="N60" s="107"/>
      <c r="O60" s="107"/>
      <c r="P60" s="107"/>
    </row>
    <row r="61" spans="1:16" s="165" customFormat="1" ht="26.4" x14ac:dyDescent="0.25">
      <c r="A61" s="181" t="s">
        <v>1619</v>
      </c>
      <c r="B61" s="177" t="s">
        <v>1170</v>
      </c>
      <c r="C61" s="177" t="s">
        <v>1171</v>
      </c>
      <c r="D61" s="169" t="s">
        <v>347</v>
      </c>
      <c r="E61" s="208">
        <v>1</v>
      </c>
      <c r="F61" s="161"/>
      <c r="G61" s="107"/>
      <c r="H61" s="107"/>
      <c r="I61" s="107"/>
      <c r="J61" s="107"/>
      <c r="K61" s="107"/>
      <c r="L61" s="107"/>
      <c r="M61" s="107"/>
      <c r="N61" s="107"/>
      <c r="O61" s="107"/>
      <c r="P61" s="107"/>
    </row>
    <row r="62" spans="1:16" s="165" customFormat="1" x14ac:dyDescent="0.25">
      <c r="A62" s="181" t="s">
        <v>1620</v>
      </c>
      <c r="B62" s="177" t="s">
        <v>1172</v>
      </c>
      <c r="C62" s="177" t="s">
        <v>1173</v>
      </c>
      <c r="D62" s="169" t="s">
        <v>347</v>
      </c>
      <c r="E62" s="208">
        <v>1</v>
      </c>
      <c r="F62" s="161"/>
      <c r="G62" s="107"/>
      <c r="H62" s="107"/>
      <c r="I62" s="107"/>
      <c r="J62" s="107"/>
      <c r="K62" s="107"/>
      <c r="L62" s="107"/>
      <c r="M62" s="107"/>
      <c r="N62" s="107"/>
      <c r="O62" s="107"/>
      <c r="P62" s="107"/>
    </row>
    <row r="63" spans="1:16" s="165" customFormat="1" ht="39.6" x14ac:dyDescent="0.25">
      <c r="A63" s="181" t="s">
        <v>1621</v>
      </c>
      <c r="B63" s="177" t="s">
        <v>2865</v>
      </c>
      <c r="C63" s="177" t="s">
        <v>2866</v>
      </c>
      <c r="D63" s="169" t="s">
        <v>59</v>
      </c>
      <c r="E63" s="208">
        <v>1</v>
      </c>
      <c r="F63" s="161"/>
      <c r="G63" s="107"/>
      <c r="H63" s="107"/>
      <c r="I63" s="107"/>
      <c r="J63" s="107"/>
      <c r="K63" s="107"/>
      <c r="L63" s="107"/>
      <c r="M63" s="107"/>
      <c r="N63" s="107"/>
      <c r="O63" s="107"/>
      <c r="P63" s="107"/>
    </row>
    <row r="64" spans="1:16" s="165" customFormat="1" ht="15.6" x14ac:dyDescent="0.25">
      <c r="A64" s="181" t="s">
        <v>1622</v>
      </c>
      <c r="B64" s="177" t="s">
        <v>1174</v>
      </c>
      <c r="C64" s="177" t="s">
        <v>1175</v>
      </c>
      <c r="D64" s="169" t="s">
        <v>99</v>
      </c>
      <c r="E64" s="208">
        <v>50</v>
      </c>
      <c r="F64" s="161"/>
      <c r="G64" s="107"/>
      <c r="H64" s="107"/>
      <c r="I64" s="107"/>
      <c r="J64" s="107"/>
      <c r="K64" s="107"/>
      <c r="L64" s="107"/>
      <c r="M64" s="107"/>
      <c r="N64" s="107"/>
      <c r="O64" s="107"/>
      <c r="P64" s="107"/>
    </row>
    <row r="65" spans="1:16" s="165" customFormat="1" ht="26.4" x14ac:dyDescent="0.25">
      <c r="A65" s="181" t="s">
        <v>1623</v>
      </c>
      <c r="B65" s="177" t="s">
        <v>1177</v>
      </c>
      <c r="C65" s="177"/>
      <c r="D65" s="169" t="s">
        <v>59</v>
      </c>
      <c r="E65" s="208">
        <v>1</v>
      </c>
      <c r="F65" s="161"/>
      <c r="G65" s="107"/>
      <c r="H65" s="107"/>
      <c r="I65" s="107"/>
      <c r="J65" s="107"/>
      <c r="K65" s="107"/>
      <c r="L65" s="107"/>
      <c r="M65" s="107"/>
      <c r="N65" s="107"/>
      <c r="O65" s="107"/>
      <c r="P65" s="107"/>
    </row>
    <row r="66" spans="1:16" s="165" customFormat="1" x14ac:dyDescent="0.25">
      <c r="A66" s="181" t="s">
        <v>1624</v>
      </c>
      <c r="B66" s="167" t="s">
        <v>1178</v>
      </c>
      <c r="C66" s="167"/>
      <c r="D66" s="169" t="s">
        <v>59</v>
      </c>
      <c r="E66" s="208">
        <v>1</v>
      </c>
      <c r="F66" s="161"/>
      <c r="G66" s="107"/>
      <c r="H66" s="107"/>
      <c r="I66" s="107"/>
      <c r="J66" s="107"/>
      <c r="K66" s="107"/>
      <c r="L66" s="107"/>
      <c r="M66" s="107"/>
      <c r="N66" s="107"/>
      <c r="O66" s="107"/>
      <c r="P66" s="107"/>
    </row>
    <row r="67" spans="1:16" s="165" customFormat="1" ht="26.4" x14ac:dyDescent="0.25">
      <c r="A67" s="181" t="s">
        <v>1625</v>
      </c>
      <c r="B67" s="168" t="s">
        <v>1179</v>
      </c>
      <c r="C67" s="168"/>
      <c r="D67" s="169" t="s">
        <v>59</v>
      </c>
      <c r="E67" s="208">
        <v>1</v>
      </c>
      <c r="F67" s="161"/>
      <c r="G67" s="107"/>
      <c r="H67" s="107"/>
      <c r="I67" s="107"/>
      <c r="J67" s="107"/>
      <c r="K67" s="107"/>
      <c r="L67" s="107"/>
      <c r="M67" s="107"/>
      <c r="N67" s="107"/>
      <c r="O67" s="107"/>
      <c r="P67" s="107"/>
    </row>
    <row r="68" spans="1:16" s="165" customFormat="1" ht="26.4" x14ac:dyDescent="0.25">
      <c r="A68" s="181" t="s">
        <v>2885</v>
      </c>
      <c r="B68" s="168" t="s">
        <v>1180</v>
      </c>
      <c r="C68" s="168"/>
      <c r="D68" s="169" t="s">
        <v>59</v>
      </c>
      <c r="E68" s="208">
        <v>1</v>
      </c>
      <c r="F68" s="161"/>
      <c r="G68" s="107"/>
      <c r="H68" s="107"/>
      <c r="I68" s="107"/>
      <c r="J68" s="107"/>
      <c r="K68" s="107"/>
      <c r="L68" s="107"/>
      <c r="M68" s="107"/>
      <c r="N68" s="107"/>
      <c r="O68" s="107"/>
      <c r="P68" s="107"/>
    </row>
    <row r="69" spans="1:16" s="165" customFormat="1" ht="52.8" x14ac:dyDescent="0.25">
      <c r="A69" s="181" t="s">
        <v>2886</v>
      </c>
      <c r="B69" s="123" t="s">
        <v>1297</v>
      </c>
      <c r="C69" s="168"/>
      <c r="D69" s="169" t="s">
        <v>59</v>
      </c>
      <c r="E69" s="208">
        <v>1</v>
      </c>
      <c r="F69" s="161"/>
      <c r="G69" s="107"/>
      <c r="H69" s="107"/>
      <c r="I69" s="107"/>
      <c r="J69" s="107"/>
      <c r="K69" s="107"/>
      <c r="L69" s="107"/>
      <c r="M69" s="107"/>
      <c r="N69" s="107"/>
      <c r="O69" s="107"/>
      <c r="P69" s="107"/>
    </row>
    <row r="70" spans="1:16" s="165" customFormat="1" ht="26.4" x14ac:dyDescent="0.25">
      <c r="A70" s="224" t="s">
        <v>687</v>
      </c>
      <c r="B70" s="190" t="s">
        <v>1181</v>
      </c>
      <c r="C70" s="168"/>
      <c r="D70" s="169"/>
      <c r="E70" s="208"/>
      <c r="F70" s="161"/>
      <c r="G70" s="107"/>
      <c r="H70" s="107"/>
      <c r="I70" s="107"/>
      <c r="J70" s="107"/>
      <c r="K70" s="107"/>
      <c r="L70" s="107"/>
      <c r="M70" s="107"/>
      <c r="N70" s="107"/>
      <c r="O70" s="107"/>
      <c r="P70" s="107"/>
    </row>
    <row r="71" spans="1:16" s="165" customFormat="1" ht="132" x14ac:dyDescent="0.25">
      <c r="A71" s="181" t="s">
        <v>69</v>
      </c>
      <c r="B71" s="168" t="s">
        <v>1127</v>
      </c>
      <c r="C71" s="168" t="s">
        <v>1182</v>
      </c>
      <c r="D71" s="169" t="s">
        <v>59</v>
      </c>
      <c r="E71" s="208">
        <v>1</v>
      </c>
      <c r="F71" s="161"/>
      <c r="G71" s="107"/>
      <c r="H71" s="107"/>
      <c r="I71" s="107"/>
      <c r="J71" s="107"/>
      <c r="K71" s="107"/>
      <c r="L71" s="107"/>
      <c r="M71" s="107"/>
      <c r="N71" s="107"/>
      <c r="O71" s="107"/>
      <c r="P71" s="107"/>
    </row>
    <row r="72" spans="1:16" s="165" customFormat="1" ht="26.4" x14ac:dyDescent="0.25">
      <c r="A72" s="181" t="s">
        <v>71</v>
      </c>
      <c r="B72" s="168" t="s">
        <v>1403</v>
      </c>
      <c r="C72" s="168" t="s">
        <v>1129</v>
      </c>
      <c r="D72" s="169" t="s">
        <v>59</v>
      </c>
      <c r="E72" s="208">
        <v>1</v>
      </c>
      <c r="F72" s="161"/>
      <c r="G72" s="107"/>
      <c r="H72" s="107"/>
      <c r="I72" s="107"/>
      <c r="J72" s="107"/>
      <c r="K72" s="107"/>
      <c r="L72" s="107"/>
      <c r="M72" s="107"/>
      <c r="N72" s="107"/>
      <c r="O72" s="107"/>
      <c r="P72" s="107"/>
    </row>
    <row r="73" spans="1:16" s="165" customFormat="1" x14ac:dyDescent="0.25">
      <c r="A73" s="181" t="s">
        <v>73</v>
      </c>
      <c r="B73" s="168" t="s">
        <v>1404</v>
      </c>
      <c r="C73" s="168"/>
      <c r="D73" s="169" t="s">
        <v>59</v>
      </c>
      <c r="E73" s="208">
        <v>1</v>
      </c>
      <c r="F73" s="161"/>
      <c r="G73" s="107"/>
      <c r="H73" s="107"/>
      <c r="I73" s="107"/>
      <c r="J73" s="107"/>
      <c r="K73" s="107"/>
      <c r="L73" s="107"/>
      <c r="M73" s="107"/>
      <c r="N73" s="107"/>
      <c r="O73" s="107"/>
      <c r="P73" s="107"/>
    </row>
    <row r="74" spans="1:16" s="165" customFormat="1" ht="26.4" x14ac:dyDescent="0.25">
      <c r="A74" s="181" t="s">
        <v>76</v>
      </c>
      <c r="B74" s="167" t="s">
        <v>1130</v>
      </c>
      <c r="C74" s="167" t="s">
        <v>1131</v>
      </c>
      <c r="D74" s="169" t="s">
        <v>347</v>
      </c>
      <c r="E74" s="208">
        <v>2</v>
      </c>
      <c r="F74" s="161"/>
      <c r="G74" s="107"/>
      <c r="H74" s="107"/>
      <c r="I74" s="107"/>
      <c r="J74" s="107"/>
      <c r="K74" s="107"/>
      <c r="L74" s="107"/>
      <c r="M74" s="107"/>
      <c r="N74" s="107"/>
      <c r="O74" s="107"/>
      <c r="P74" s="107"/>
    </row>
    <row r="75" spans="1:16" s="165" customFormat="1" x14ac:dyDescent="0.25">
      <c r="A75" s="181" t="s">
        <v>78</v>
      </c>
      <c r="B75" s="388" t="s">
        <v>1132</v>
      </c>
      <c r="C75" s="388" t="s">
        <v>2852</v>
      </c>
      <c r="D75" s="386" t="s">
        <v>56</v>
      </c>
      <c r="E75" s="383">
        <v>35</v>
      </c>
      <c r="F75" s="161"/>
      <c r="G75" s="107"/>
      <c r="H75" s="107"/>
      <c r="I75" s="107"/>
      <c r="J75" s="107"/>
      <c r="K75" s="107"/>
      <c r="L75" s="107"/>
      <c r="M75" s="107"/>
      <c r="N75" s="107"/>
      <c r="O75" s="107"/>
      <c r="P75" s="107"/>
    </row>
    <row r="76" spans="1:16" s="165" customFormat="1" x14ac:dyDescent="0.25">
      <c r="A76" s="181" t="s">
        <v>80</v>
      </c>
      <c r="B76" s="168" t="s">
        <v>1132</v>
      </c>
      <c r="C76" s="168" t="s">
        <v>1133</v>
      </c>
      <c r="D76" s="169" t="s">
        <v>56</v>
      </c>
      <c r="E76" s="383">
        <v>66</v>
      </c>
      <c r="F76" s="161"/>
      <c r="G76" s="107"/>
      <c r="H76" s="107"/>
      <c r="I76" s="107"/>
      <c r="J76" s="107"/>
      <c r="K76" s="107"/>
      <c r="L76" s="107"/>
      <c r="M76" s="107"/>
      <c r="N76" s="107"/>
      <c r="O76" s="107"/>
      <c r="P76" s="107"/>
    </row>
    <row r="77" spans="1:16" s="165" customFormat="1" x14ac:dyDescent="0.25">
      <c r="A77" s="181" t="s">
        <v>82</v>
      </c>
      <c r="B77" s="168" t="s">
        <v>1132</v>
      </c>
      <c r="C77" s="168" t="s">
        <v>1183</v>
      </c>
      <c r="D77" s="169" t="s">
        <v>56</v>
      </c>
      <c r="E77" s="383">
        <v>99</v>
      </c>
      <c r="F77" s="106"/>
      <c r="G77" s="107"/>
      <c r="H77" s="107"/>
      <c r="I77" s="107"/>
      <c r="J77" s="107"/>
      <c r="K77" s="107"/>
      <c r="L77" s="107"/>
      <c r="M77" s="107"/>
      <c r="N77" s="107"/>
      <c r="O77" s="107"/>
      <c r="P77" s="107"/>
    </row>
    <row r="78" spans="1:16" s="165" customFormat="1" x14ac:dyDescent="0.25">
      <c r="A78" s="181" t="s">
        <v>471</v>
      </c>
      <c r="B78" s="387" t="s">
        <v>1132</v>
      </c>
      <c r="C78" s="387" t="s">
        <v>1066</v>
      </c>
      <c r="D78" s="386" t="s">
        <v>56</v>
      </c>
      <c r="E78" s="383">
        <v>29</v>
      </c>
      <c r="F78" s="161"/>
      <c r="G78" s="107"/>
      <c r="H78" s="107"/>
      <c r="I78" s="107"/>
      <c r="J78" s="107"/>
      <c r="K78" s="107"/>
      <c r="L78" s="107"/>
      <c r="M78" s="107"/>
      <c r="N78" s="107"/>
      <c r="O78" s="107"/>
      <c r="P78" s="107"/>
    </row>
    <row r="79" spans="1:16" s="165" customFormat="1" x14ac:dyDescent="0.25">
      <c r="A79" s="181" t="s">
        <v>472</v>
      </c>
      <c r="B79" s="388" t="s">
        <v>1132</v>
      </c>
      <c r="C79" s="388" t="s">
        <v>1197</v>
      </c>
      <c r="D79" s="386" t="s">
        <v>56</v>
      </c>
      <c r="E79" s="383">
        <v>6</v>
      </c>
      <c r="F79" s="161"/>
      <c r="G79" s="107"/>
      <c r="H79" s="107"/>
      <c r="I79" s="107"/>
      <c r="J79" s="107"/>
      <c r="K79" s="107"/>
      <c r="L79" s="107"/>
      <c r="M79" s="107"/>
      <c r="N79" s="107"/>
      <c r="O79" s="107"/>
      <c r="P79" s="107"/>
    </row>
    <row r="80" spans="1:16" s="165" customFormat="1" x14ac:dyDescent="0.25">
      <c r="A80" s="181" t="s">
        <v>473</v>
      </c>
      <c r="B80" s="167" t="s">
        <v>1132</v>
      </c>
      <c r="C80" s="167" t="s">
        <v>1134</v>
      </c>
      <c r="D80" s="169" t="s">
        <v>56</v>
      </c>
      <c r="E80" s="208">
        <v>3</v>
      </c>
      <c r="F80" s="161"/>
      <c r="G80" s="107"/>
      <c r="H80" s="107"/>
      <c r="I80" s="107"/>
      <c r="J80" s="107"/>
      <c r="K80" s="107"/>
      <c r="L80" s="107"/>
      <c r="M80" s="107"/>
      <c r="N80" s="107"/>
      <c r="O80" s="107"/>
      <c r="P80" s="107"/>
    </row>
    <row r="81" spans="1:16" s="165" customFormat="1" x14ac:dyDescent="0.25">
      <c r="A81" s="181" t="s">
        <v>474</v>
      </c>
      <c r="B81" s="168" t="s">
        <v>1132</v>
      </c>
      <c r="C81" s="168" t="s">
        <v>1135</v>
      </c>
      <c r="D81" s="169" t="s">
        <v>56</v>
      </c>
      <c r="E81" s="383">
        <v>65</v>
      </c>
      <c r="F81" s="161"/>
      <c r="G81" s="107"/>
      <c r="H81" s="107"/>
      <c r="I81" s="107"/>
      <c r="J81" s="107"/>
      <c r="K81" s="107"/>
      <c r="L81" s="107"/>
      <c r="M81" s="107"/>
      <c r="N81" s="107"/>
      <c r="O81" s="107"/>
      <c r="P81" s="107"/>
    </row>
    <row r="82" spans="1:16" s="165" customFormat="1" x14ac:dyDescent="0.25">
      <c r="A82" s="181" t="s">
        <v>475</v>
      </c>
      <c r="B82" s="168" t="s">
        <v>1132</v>
      </c>
      <c r="C82" s="168" t="s">
        <v>1184</v>
      </c>
      <c r="D82" s="169" t="s">
        <v>56</v>
      </c>
      <c r="E82" s="383">
        <v>21</v>
      </c>
      <c r="F82" s="161"/>
      <c r="G82" s="107"/>
      <c r="H82" s="107"/>
      <c r="I82" s="107"/>
      <c r="J82" s="107"/>
      <c r="K82" s="107"/>
      <c r="L82" s="107"/>
      <c r="M82" s="107"/>
      <c r="N82" s="107"/>
      <c r="O82" s="107"/>
      <c r="P82" s="107"/>
    </row>
    <row r="83" spans="1:16" s="165" customFormat="1" x14ac:dyDescent="0.25">
      <c r="A83" s="181" t="s">
        <v>476</v>
      </c>
      <c r="B83" s="168" t="s">
        <v>1132</v>
      </c>
      <c r="C83" s="168" t="s">
        <v>1136</v>
      </c>
      <c r="D83" s="169" t="s">
        <v>56</v>
      </c>
      <c r="E83" s="383">
        <v>15</v>
      </c>
      <c r="F83" s="161"/>
      <c r="G83" s="107"/>
      <c r="H83" s="107"/>
      <c r="I83" s="107"/>
      <c r="J83" s="107"/>
      <c r="K83" s="107"/>
      <c r="L83" s="107"/>
      <c r="M83" s="107"/>
      <c r="N83" s="107"/>
      <c r="O83" s="107"/>
      <c r="P83" s="107"/>
    </row>
    <row r="84" spans="1:16" s="165" customFormat="1" x14ac:dyDescent="0.25">
      <c r="A84" s="181" t="s">
        <v>477</v>
      </c>
      <c r="B84" s="168" t="s">
        <v>1132</v>
      </c>
      <c r="C84" s="168" t="s">
        <v>1138</v>
      </c>
      <c r="D84" s="169" t="s">
        <v>56</v>
      </c>
      <c r="E84" s="208">
        <v>24</v>
      </c>
      <c r="F84" s="161"/>
      <c r="G84" s="107"/>
      <c r="H84" s="107"/>
      <c r="I84" s="107"/>
      <c r="J84" s="107"/>
      <c r="K84" s="107"/>
      <c r="L84" s="107"/>
      <c r="M84" s="107"/>
      <c r="N84" s="107"/>
      <c r="O84" s="107"/>
      <c r="P84" s="107"/>
    </row>
    <row r="85" spans="1:16" s="165" customFormat="1" x14ac:dyDescent="0.25">
      <c r="A85" s="181" t="s">
        <v>478</v>
      </c>
      <c r="B85" s="167" t="s">
        <v>1132</v>
      </c>
      <c r="C85" s="167" t="s">
        <v>1139</v>
      </c>
      <c r="D85" s="169" t="s">
        <v>56</v>
      </c>
      <c r="E85" s="208">
        <v>6</v>
      </c>
      <c r="F85" s="161"/>
      <c r="G85" s="107"/>
      <c r="H85" s="107"/>
      <c r="I85" s="107"/>
      <c r="J85" s="107"/>
      <c r="K85" s="107"/>
      <c r="L85" s="107"/>
      <c r="M85" s="107"/>
      <c r="N85" s="107"/>
      <c r="O85" s="107"/>
      <c r="P85" s="107"/>
    </row>
    <row r="86" spans="1:16" s="165" customFormat="1" x14ac:dyDescent="0.25">
      <c r="A86" s="181" t="s">
        <v>479</v>
      </c>
      <c r="B86" s="168" t="s">
        <v>1132</v>
      </c>
      <c r="C86" s="168" t="s">
        <v>1140</v>
      </c>
      <c r="D86" s="169" t="s">
        <v>56</v>
      </c>
      <c r="E86" s="383">
        <v>54</v>
      </c>
      <c r="F86" s="161"/>
      <c r="G86" s="107"/>
      <c r="H86" s="107"/>
      <c r="I86" s="107"/>
      <c r="J86" s="107"/>
      <c r="K86" s="107"/>
      <c r="L86" s="107"/>
      <c r="M86" s="107"/>
      <c r="N86" s="107"/>
      <c r="O86" s="107"/>
      <c r="P86" s="107"/>
    </row>
    <row r="87" spans="1:16" s="165" customFormat="1" x14ac:dyDescent="0.25">
      <c r="A87" s="181" t="s">
        <v>480</v>
      </c>
      <c r="B87" s="387" t="s">
        <v>1132</v>
      </c>
      <c r="C87" s="387" t="s">
        <v>2867</v>
      </c>
      <c r="D87" s="386" t="s">
        <v>56</v>
      </c>
      <c r="E87" s="383">
        <v>3</v>
      </c>
      <c r="F87" s="161"/>
      <c r="G87" s="107"/>
      <c r="H87" s="107"/>
      <c r="I87" s="107"/>
      <c r="J87" s="107"/>
      <c r="K87" s="107"/>
      <c r="L87" s="107"/>
      <c r="M87" s="107"/>
      <c r="N87" s="107"/>
      <c r="O87" s="107"/>
      <c r="P87" s="107"/>
    </row>
    <row r="88" spans="1:16" s="165" customFormat="1" x14ac:dyDescent="0.25">
      <c r="A88" s="181" t="s">
        <v>481</v>
      </c>
      <c r="B88" s="168" t="s">
        <v>1132</v>
      </c>
      <c r="C88" s="168" t="s">
        <v>1141</v>
      </c>
      <c r="D88" s="169" t="s">
        <v>56</v>
      </c>
      <c r="E88" s="208">
        <v>34</v>
      </c>
      <c r="F88" s="161"/>
      <c r="G88" s="107"/>
      <c r="H88" s="107"/>
      <c r="I88" s="107"/>
      <c r="J88" s="107"/>
      <c r="K88" s="107"/>
      <c r="L88" s="107"/>
      <c r="M88" s="107"/>
      <c r="N88" s="107"/>
      <c r="O88" s="107"/>
      <c r="P88" s="107"/>
    </row>
    <row r="89" spans="1:16" s="165" customFormat="1" x14ac:dyDescent="0.25">
      <c r="A89" s="181" t="s">
        <v>482</v>
      </c>
      <c r="B89" s="168" t="s">
        <v>1132</v>
      </c>
      <c r="C89" s="168" t="s">
        <v>1142</v>
      </c>
      <c r="D89" s="169" t="s">
        <v>56</v>
      </c>
      <c r="E89" s="383">
        <v>3</v>
      </c>
      <c r="F89" s="161"/>
      <c r="G89" s="107"/>
      <c r="H89" s="107"/>
      <c r="I89" s="107"/>
      <c r="J89" s="107"/>
      <c r="K89" s="107"/>
      <c r="L89" s="107"/>
      <c r="M89" s="107"/>
      <c r="N89" s="107"/>
      <c r="O89" s="107"/>
      <c r="P89" s="107"/>
    </row>
    <row r="90" spans="1:16" s="165" customFormat="1" x14ac:dyDescent="0.25">
      <c r="A90" s="181" t="s">
        <v>483</v>
      </c>
      <c r="B90" s="387" t="s">
        <v>1132</v>
      </c>
      <c r="C90" s="387" t="s">
        <v>1199</v>
      </c>
      <c r="D90" s="386" t="s">
        <v>56</v>
      </c>
      <c r="E90" s="383">
        <v>3</v>
      </c>
      <c r="F90" s="106"/>
      <c r="G90" s="107"/>
      <c r="H90" s="107"/>
      <c r="I90" s="107"/>
      <c r="J90" s="107"/>
      <c r="K90" s="107"/>
      <c r="L90" s="107"/>
      <c r="M90" s="107"/>
      <c r="N90" s="107"/>
      <c r="O90" s="107"/>
      <c r="P90" s="107"/>
    </row>
    <row r="91" spans="1:16" s="165" customFormat="1" x14ac:dyDescent="0.25">
      <c r="A91" s="181" t="s">
        <v>484</v>
      </c>
      <c r="B91" s="168" t="s">
        <v>1132</v>
      </c>
      <c r="C91" s="168" t="s">
        <v>1143</v>
      </c>
      <c r="D91" s="169" t="s">
        <v>56</v>
      </c>
      <c r="E91" s="383">
        <v>42</v>
      </c>
      <c r="F91" s="161"/>
      <c r="G91" s="107"/>
      <c r="H91" s="107"/>
      <c r="I91" s="107"/>
      <c r="J91" s="107"/>
      <c r="K91" s="107"/>
      <c r="L91" s="107"/>
      <c r="M91" s="107"/>
      <c r="N91" s="107"/>
      <c r="O91" s="107"/>
      <c r="P91" s="107"/>
    </row>
    <row r="92" spans="1:16" s="165" customFormat="1" x14ac:dyDescent="0.25">
      <c r="A92" s="181" t="s">
        <v>485</v>
      </c>
      <c r="B92" s="387" t="s">
        <v>1132</v>
      </c>
      <c r="C92" s="387" t="s">
        <v>1200</v>
      </c>
      <c r="D92" s="386" t="s">
        <v>56</v>
      </c>
      <c r="E92" s="383">
        <v>12</v>
      </c>
      <c r="F92" s="106"/>
      <c r="G92" s="107"/>
      <c r="H92" s="107"/>
      <c r="I92" s="107"/>
      <c r="J92" s="107"/>
      <c r="K92" s="107"/>
      <c r="L92" s="107"/>
      <c r="M92" s="107"/>
      <c r="N92" s="107"/>
      <c r="O92" s="107"/>
      <c r="P92" s="107"/>
    </row>
    <row r="93" spans="1:16" s="165" customFormat="1" x14ac:dyDescent="0.25">
      <c r="A93" s="181" t="s">
        <v>486</v>
      </c>
      <c r="B93" s="387" t="s">
        <v>1132</v>
      </c>
      <c r="C93" s="387" t="s">
        <v>2868</v>
      </c>
      <c r="D93" s="386" t="s">
        <v>56</v>
      </c>
      <c r="E93" s="383">
        <v>12</v>
      </c>
      <c r="F93" s="106"/>
      <c r="G93" s="107"/>
      <c r="H93" s="107"/>
      <c r="I93" s="107"/>
      <c r="J93" s="107"/>
      <c r="K93" s="107"/>
      <c r="L93" s="107"/>
      <c r="M93" s="107"/>
      <c r="N93" s="107"/>
      <c r="O93" s="107"/>
      <c r="P93" s="107"/>
    </row>
    <row r="94" spans="1:16" s="165" customFormat="1" x14ac:dyDescent="0.25">
      <c r="A94" s="181" t="s">
        <v>487</v>
      </c>
      <c r="B94" s="168" t="s">
        <v>1132</v>
      </c>
      <c r="C94" s="168" t="s">
        <v>1144</v>
      </c>
      <c r="D94" s="169" t="s">
        <v>56</v>
      </c>
      <c r="E94" s="208">
        <v>6</v>
      </c>
      <c r="F94" s="161"/>
      <c r="G94" s="107"/>
      <c r="H94" s="107"/>
      <c r="I94" s="107"/>
      <c r="J94" s="107"/>
      <c r="K94" s="107"/>
      <c r="L94" s="107"/>
      <c r="M94" s="107"/>
      <c r="N94" s="107"/>
      <c r="O94" s="107"/>
      <c r="P94" s="107"/>
    </row>
    <row r="95" spans="1:16" s="165" customFormat="1" ht="26.4" x14ac:dyDescent="0.25">
      <c r="A95" s="181" t="s">
        <v>488</v>
      </c>
      <c r="B95" s="385" t="s">
        <v>1148</v>
      </c>
      <c r="C95" s="385" t="s">
        <v>2853</v>
      </c>
      <c r="D95" s="386" t="s">
        <v>347</v>
      </c>
      <c r="E95" s="383">
        <v>21</v>
      </c>
      <c r="F95" s="161"/>
      <c r="G95" s="107"/>
      <c r="H95" s="107"/>
      <c r="I95" s="107"/>
      <c r="J95" s="107"/>
      <c r="K95" s="107"/>
      <c r="L95" s="107"/>
      <c r="M95" s="107"/>
      <c r="N95" s="107"/>
      <c r="O95" s="107"/>
      <c r="P95" s="107"/>
    </row>
    <row r="96" spans="1:16" s="165" customFormat="1" ht="26.4" x14ac:dyDescent="0.25">
      <c r="A96" s="181" t="s">
        <v>489</v>
      </c>
      <c r="B96" s="385" t="s">
        <v>1148</v>
      </c>
      <c r="C96" s="385" t="s">
        <v>2854</v>
      </c>
      <c r="D96" s="386" t="s">
        <v>347</v>
      </c>
      <c r="E96" s="383">
        <v>9</v>
      </c>
      <c r="F96" s="161"/>
      <c r="G96" s="107"/>
      <c r="H96" s="107"/>
      <c r="I96" s="107"/>
      <c r="J96" s="107"/>
      <c r="K96" s="107"/>
      <c r="L96" s="107"/>
      <c r="M96" s="107"/>
      <c r="N96" s="107"/>
      <c r="O96" s="107"/>
      <c r="P96" s="107"/>
    </row>
    <row r="97" spans="1:16" s="165" customFormat="1" ht="26.4" x14ac:dyDescent="0.25">
      <c r="A97" s="181" t="s">
        <v>490</v>
      </c>
      <c r="B97" s="385" t="s">
        <v>1148</v>
      </c>
      <c r="C97" s="385" t="s">
        <v>2869</v>
      </c>
      <c r="D97" s="386" t="s">
        <v>347</v>
      </c>
      <c r="E97" s="383">
        <v>4</v>
      </c>
      <c r="F97" s="161"/>
      <c r="G97" s="107"/>
      <c r="H97" s="107"/>
      <c r="I97" s="107"/>
      <c r="J97" s="107"/>
      <c r="K97" s="107"/>
      <c r="L97" s="107"/>
      <c r="M97" s="107"/>
      <c r="N97" s="107"/>
      <c r="O97" s="107"/>
      <c r="P97" s="107"/>
    </row>
    <row r="98" spans="1:16" s="165" customFormat="1" ht="26.4" x14ac:dyDescent="0.25">
      <c r="A98" s="181" t="s">
        <v>491</v>
      </c>
      <c r="B98" s="385" t="s">
        <v>1148</v>
      </c>
      <c r="C98" s="385" t="s">
        <v>2855</v>
      </c>
      <c r="D98" s="386" t="s">
        <v>347</v>
      </c>
      <c r="E98" s="383">
        <v>8</v>
      </c>
      <c r="F98" s="161"/>
      <c r="G98" s="107"/>
      <c r="H98" s="107"/>
      <c r="I98" s="107"/>
      <c r="J98" s="107"/>
      <c r="K98" s="107"/>
      <c r="L98" s="107"/>
      <c r="M98" s="107"/>
      <c r="N98" s="107"/>
      <c r="O98" s="107"/>
      <c r="P98" s="107"/>
    </row>
    <row r="99" spans="1:16" s="165" customFormat="1" x14ac:dyDescent="0.25">
      <c r="A99" s="181" t="s">
        <v>492</v>
      </c>
      <c r="B99" s="168" t="s">
        <v>1185</v>
      </c>
      <c r="C99" s="168" t="s">
        <v>1186</v>
      </c>
      <c r="D99" s="169" t="s">
        <v>347</v>
      </c>
      <c r="E99" s="208">
        <v>1</v>
      </c>
      <c r="F99" s="161"/>
      <c r="G99" s="107"/>
      <c r="H99" s="107"/>
      <c r="I99" s="107"/>
      <c r="J99" s="107"/>
      <c r="K99" s="107"/>
      <c r="L99" s="107"/>
      <c r="M99" s="107"/>
      <c r="N99" s="107"/>
      <c r="O99" s="107"/>
      <c r="P99" s="107"/>
    </row>
    <row r="100" spans="1:16" s="165" customFormat="1" x14ac:dyDescent="0.25">
      <c r="A100" s="181" t="s">
        <v>493</v>
      </c>
      <c r="B100" s="168" t="s">
        <v>1148</v>
      </c>
      <c r="C100" s="168" t="s">
        <v>1149</v>
      </c>
      <c r="D100" s="169" t="s">
        <v>347</v>
      </c>
      <c r="E100" s="383">
        <v>26</v>
      </c>
      <c r="F100" s="161"/>
      <c r="G100" s="107"/>
      <c r="H100" s="107"/>
      <c r="I100" s="107"/>
      <c r="J100" s="107"/>
      <c r="K100" s="107"/>
      <c r="L100" s="107"/>
      <c r="M100" s="107"/>
      <c r="N100" s="107"/>
      <c r="O100" s="107"/>
      <c r="P100" s="107"/>
    </row>
    <row r="101" spans="1:16" s="165" customFormat="1" x14ac:dyDescent="0.25">
      <c r="A101" s="181" t="s">
        <v>494</v>
      </c>
      <c r="B101" s="168" t="s">
        <v>1148</v>
      </c>
      <c r="C101" s="168" t="s">
        <v>1150</v>
      </c>
      <c r="D101" s="169" t="s">
        <v>347</v>
      </c>
      <c r="E101" s="208">
        <v>1</v>
      </c>
      <c r="F101" s="161"/>
      <c r="G101" s="107"/>
      <c r="H101" s="107"/>
      <c r="I101" s="107"/>
      <c r="J101" s="107"/>
      <c r="K101" s="107"/>
      <c r="L101" s="107"/>
      <c r="M101" s="107"/>
      <c r="N101" s="107"/>
      <c r="O101" s="107"/>
      <c r="P101" s="107"/>
    </row>
    <row r="102" spans="1:16" s="165" customFormat="1" x14ac:dyDescent="0.25">
      <c r="A102" s="181" t="s">
        <v>495</v>
      </c>
      <c r="B102" s="168" t="s">
        <v>1148</v>
      </c>
      <c r="C102" s="168" t="s">
        <v>1152</v>
      </c>
      <c r="D102" s="169" t="s">
        <v>347</v>
      </c>
      <c r="E102" s="208">
        <v>4</v>
      </c>
      <c r="F102" s="161"/>
      <c r="G102" s="107"/>
      <c r="H102" s="107"/>
      <c r="I102" s="107"/>
      <c r="J102" s="107"/>
      <c r="K102" s="107"/>
      <c r="L102" s="107"/>
      <c r="M102" s="107"/>
      <c r="N102" s="107"/>
      <c r="O102" s="107"/>
      <c r="P102" s="107"/>
    </row>
    <row r="103" spans="1:16" s="165" customFormat="1" x14ac:dyDescent="0.25">
      <c r="A103" s="181" t="s">
        <v>496</v>
      </c>
      <c r="B103" s="168" t="s">
        <v>1148</v>
      </c>
      <c r="C103" s="168" t="s">
        <v>1153</v>
      </c>
      <c r="D103" s="169" t="s">
        <v>347</v>
      </c>
      <c r="E103" s="208">
        <v>1</v>
      </c>
      <c r="F103" s="161"/>
      <c r="G103" s="107"/>
      <c r="H103" s="107"/>
      <c r="I103" s="107"/>
      <c r="J103" s="107"/>
      <c r="K103" s="107"/>
      <c r="L103" s="107"/>
      <c r="M103" s="107"/>
      <c r="N103" s="107"/>
      <c r="O103" s="107"/>
      <c r="P103" s="107"/>
    </row>
    <row r="104" spans="1:16" s="165" customFormat="1" x14ac:dyDescent="0.25">
      <c r="A104" s="181" t="s">
        <v>497</v>
      </c>
      <c r="B104" s="387" t="s">
        <v>1148</v>
      </c>
      <c r="C104" s="387" t="s">
        <v>2870</v>
      </c>
      <c r="D104" s="386" t="s">
        <v>347</v>
      </c>
      <c r="E104" s="383">
        <v>1</v>
      </c>
      <c r="F104" s="161"/>
      <c r="G104" s="107"/>
      <c r="H104" s="107"/>
      <c r="I104" s="107"/>
      <c r="J104" s="107"/>
      <c r="K104" s="107"/>
      <c r="L104" s="107"/>
      <c r="M104" s="107"/>
      <c r="N104" s="107"/>
      <c r="O104" s="107"/>
      <c r="P104" s="107"/>
    </row>
    <row r="105" spans="1:16" s="165" customFormat="1" x14ac:dyDescent="0.25">
      <c r="A105" s="181" t="s">
        <v>498</v>
      </c>
      <c r="B105" s="387" t="s">
        <v>1148</v>
      </c>
      <c r="C105" s="387" t="s">
        <v>2871</v>
      </c>
      <c r="D105" s="386" t="s">
        <v>347</v>
      </c>
      <c r="E105" s="383">
        <v>1</v>
      </c>
      <c r="F105" s="161"/>
      <c r="G105" s="107"/>
      <c r="H105" s="107"/>
      <c r="I105" s="107"/>
      <c r="J105" s="107"/>
      <c r="K105" s="107"/>
      <c r="L105" s="107"/>
      <c r="M105" s="107"/>
      <c r="N105" s="107"/>
      <c r="O105" s="107"/>
      <c r="P105" s="107"/>
    </row>
    <row r="106" spans="1:16" s="165" customFormat="1" x14ac:dyDescent="0.25">
      <c r="A106" s="181" t="s">
        <v>499</v>
      </c>
      <c r="B106" s="168" t="s">
        <v>1154</v>
      </c>
      <c r="C106" s="168" t="s">
        <v>1155</v>
      </c>
      <c r="D106" s="169" t="s">
        <v>347</v>
      </c>
      <c r="E106" s="208">
        <v>4</v>
      </c>
      <c r="F106" s="161"/>
      <c r="G106" s="107"/>
      <c r="H106" s="107"/>
      <c r="I106" s="107"/>
      <c r="J106" s="107"/>
      <c r="K106" s="107"/>
      <c r="L106" s="107"/>
      <c r="M106" s="107"/>
      <c r="N106" s="107"/>
      <c r="O106" s="107"/>
      <c r="P106" s="107"/>
    </row>
    <row r="107" spans="1:16" s="165" customFormat="1" x14ac:dyDescent="0.25">
      <c r="A107" s="181" t="s">
        <v>500</v>
      </c>
      <c r="B107" s="168" t="s">
        <v>1154</v>
      </c>
      <c r="C107" s="168" t="s">
        <v>1187</v>
      </c>
      <c r="D107" s="169" t="s">
        <v>347</v>
      </c>
      <c r="E107" s="208">
        <v>1</v>
      </c>
      <c r="F107" s="161"/>
      <c r="G107" s="107"/>
      <c r="H107" s="107"/>
      <c r="I107" s="107"/>
      <c r="J107" s="107"/>
      <c r="K107" s="107"/>
      <c r="L107" s="107"/>
      <c r="M107" s="107"/>
      <c r="N107" s="107"/>
      <c r="O107" s="107"/>
      <c r="P107" s="107"/>
    </row>
    <row r="108" spans="1:16" s="165" customFormat="1" x14ac:dyDescent="0.25">
      <c r="A108" s="181" t="s">
        <v>501</v>
      </c>
      <c r="B108" s="385" t="s">
        <v>1156</v>
      </c>
      <c r="C108" s="385" t="s">
        <v>2857</v>
      </c>
      <c r="D108" s="386" t="s">
        <v>347</v>
      </c>
      <c r="E108" s="383">
        <v>9</v>
      </c>
      <c r="F108" s="161"/>
      <c r="G108" s="107"/>
      <c r="H108" s="107"/>
      <c r="I108" s="107"/>
      <c r="J108" s="107"/>
      <c r="K108" s="107"/>
      <c r="L108" s="107"/>
      <c r="M108" s="107"/>
      <c r="N108" s="107"/>
      <c r="O108" s="107"/>
      <c r="P108" s="107"/>
    </row>
    <row r="109" spans="1:16" s="165" customFormat="1" x14ac:dyDescent="0.25">
      <c r="A109" s="181" t="s">
        <v>502</v>
      </c>
      <c r="B109" s="385" t="s">
        <v>1156</v>
      </c>
      <c r="C109" s="385" t="s">
        <v>2858</v>
      </c>
      <c r="D109" s="386" t="s">
        <v>347</v>
      </c>
      <c r="E109" s="383">
        <v>14</v>
      </c>
      <c r="F109" s="161"/>
      <c r="G109" s="107"/>
      <c r="H109" s="107"/>
      <c r="I109" s="107"/>
      <c r="J109" s="107"/>
      <c r="K109" s="107"/>
      <c r="L109" s="107"/>
      <c r="M109" s="107"/>
      <c r="N109" s="107"/>
      <c r="O109" s="107"/>
      <c r="P109" s="107"/>
    </row>
    <row r="110" spans="1:16" s="165" customFormat="1" x14ac:dyDescent="0.25">
      <c r="A110" s="181" t="s">
        <v>503</v>
      </c>
      <c r="B110" s="385" t="s">
        <v>1156</v>
      </c>
      <c r="C110" s="385" t="s">
        <v>2859</v>
      </c>
      <c r="D110" s="386" t="s">
        <v>347</v>
      </c>
      <c r="E110" s="383">
        <v>11</v>
      </c>
      <c r="F110" s="161"/>
      <c r="G110" s="107"/>
      <c r="H110" s="107"/>
      <c r="I110" s="107"/>
      <c r="J110" s="107"/>
      <c r="K110" s="107"/>
      <c r="L110" s="107"/>
      <c r="M110" s="107"/>
      <c r="N110" s="107"/>
      <c r="O110" s="107"/>
      <c r="P110" s="107"/>
    </row>
    <row r="111" spans="1:16" s="165" customFormat="1" ht="26.4" x14ac:dyDescent="0.25">
      <c r="A111" s="181" t="s">
        <v>504</v>
      </c>
      <c r="B111" s="168" t="s">
        <v>1156</v>
      </c>
      <c r="C111" s="168" t="s">
        <v>1158</v>
      </c>
      <c r="D111" s="169" t="s">
        <v>347</v>
      </c>
      <c r="E111" s="383">
        <v>26</v>
      </c>
      <c r="F111" s="161"/>
      <c r="G111" s="107"/>
      <c r="H111" s="107"/>
      <c r="I111" s="107"/>
      <c r="J111" s="107"/>
      <c r="K111" s="107"/>
      <c r="L111" s="107"/>
      <c r="M111" s="107"/>
      <c r="N111" s="107"/>
      <c r="O111" s="107"/>
      <c r="P111" s="107"/>
    </row>
    <row r="112" spans="1:16" s="165" customFormat="1" ht="26.4" x14ac:dyDescent="0.25">
      <c r="A112" s="181" t="s">
        <v>505</v>
      </c>
      <c r="B112" s="168" t="s">
        <v>1156</v>
      </c>
      <c r="C112" s="168" t="s">
        <v>1159</v>
      </c>
      <c r="D112" s="169" t="s">
        <v>347</v>
      </c>
      <c r="E112" s="208">
        <v>1</v>
      </c>
      <c r="F112" s="161"/>
      <c r="G112" s="107"/>
      <c r="H112" s="107"/>
      <c r="I112" s="107"/>
      <c r="J112" s="107"/>
      <c r="K112" s="107"/>
      <c r="L112" s="107"/>
      <c r="M112" s="107"/>
      <c r="N112" s="107"/>
      <c r="O112" s="107"/>
      <c r="P112" s="107"/>
    </row>
    <row r="113" spans="1:16" s="165" customFormat="1" ht="26.4" x14ac:dyDescent="0.25">
      <c r="A113" s="181" t="s">
        <v>506</v>
      </c>
      <c r="B113" s="168" t="s">
        <v>1156</v>
      </c>
      <c r="C113" s="168" t="s">
        <v>1161</v>
      </c>
      <c r="D113" s="169" t="s">
        <v>347</v>
      </c>
      <c r="E113" s="208">
        <v>4</v>
      </c>
      <c r="F113" s="161"/>
      <c r="G113" s="107"/>
      <c r="H113" s="107"/>
      <c r="I113" s="107"/>
      <c r="J113" s="107"/>
      <c r="K113" s="107"/>
      <c r="L113" s="107"/>
      <c r="M113" s="107"/>
      <c r="N113" s="107"/>
      <c r="O113" s="107"/>
      <c r="P113" s="107"/>
    </row>
    <row r="114" spans="1:16" s="165" customFormat="1" ht="26.4" x14ac:dyDescent="0.25">
      <c r="A114" s="181" t="s">
        <v>507</v>
      </c>
      <c r="B114" s="168" t="s">
        <v>1156</v>
      </c>
      <c r="C114" s="168" t="s">
        <v>1162</v>
      </c>
      <c r="D114" s="169" t="s">
        <v>347</v>
      </c>
      <c r="E114" s="383">
        <v>4</v>
      </c>
      <c r="F114" s="161"/>
      <c r="G114" s="107"/>
      <c r="H114" s="107"/>
      <c r="I114" s="107"/>
      <c r="J114" s="107"/>
      <c r="K114" s="107"/>
      <c r="L114" s="107"/>
      <c r="M114" s="107"/>
      <c r="N114" s="107"/>
      <c r="O114" s="107"/>
      <c r="P114" s="107"/>
    </row>
    <row r="115" spans="1:16" s="165" customFormat="1" ht="26.4" x14ac:dyDescent="0.25">
      <c r="A115" s="181" t="s">
        <v>508</v>
      </c>
      <c r="B115" s="388" t="s">
        <v>1156</v>
      </c>
      <c r="C115" s="388" t="s">
        <v>2872</v>
      </c>
      <c r="D115" s="386" t="s">
        <v>347</v>
      </c>
      <c r="E115" s="383">
        <v>2</v>
      </c>
      <c r="F115" s="161"/>
      <c r="G115" s="107"/>
      <c r="H115" s="107"/>
      <c r="I115" s="107"/>
      <c r="J115" s="107"/>
      <c r="K115" s="107"/>
      <c r="L115" s="107"/>
      <c r="M115" s="107"/>
      <c r="N115" s="107"/>
      <c r="O115" s="107"/>
      <c r="P115" s="107"/>
    </row>
    <row r="116" spans="1:16" s="165" customFormat="1" ht="26.4" x14ac:dyDescent="0.25">
      <c r="A116" s="181" t="s">
        <v>509</v>
      </c>
      <c r="B116" s="167" t="s">
        <v>1156</v>
      </c>
      <c r="C116" s="167" t="s">
        <v>1189</v>
      </c>
      <c r="D116" s="169" t="s">
        <v>347</v>
      </c>
      <c r="E116" s="208">
        <v>1</v>
      </c>
      <c r="F116" s="161"/>
      <c r="G116" s="107"/>
      <c r="H116" s="107"/>
      <c r="I116" s="107"/>
      <c r="J116" s="107"/>
      <c r="K116" s="107"/>
      <c r="L116" s="107"/>
      <c r="M116" s="107"/>
      <c r="N116" s="107"/>
      <c r="O116" s="107"/>
      <c r="P116" s="107"/>
    </row>
    <row r="117" spans="1:16" s="165" customFormat="1" ht="26.4" x14ac:dyDescent="0.25">
      <c r="A117" s="181" t="s">
        <v>510</v>
      </c>
      <c r="B117" s="168" t="s">
        <v>1156</v>
      </c>
      <c r="C117" s="168" t="s">
        <v>1163</v>
      </c>
      <c r="D117" s="169" t="s">
        <v>347</v>
      </c>
      <c r="E117" s="208">
        <v>2</v>
      </c>
      <c r="F117" s="161"/>
      <c r="G117" s="107"/>
      <c r="H117" s="107"/>
      <c r="I117" s="107"/>
      <c r="J117" s="107"/>
      <c r="K117" s="107"/>
      <c r="L117" s="107"/>
      <c r="M117" s="107"/>
      <c r="N117" s="107"/>
      <c r="O117" s="107"/>
      <c r="P117" s="107"/>
    </row>
    <row r="118" spans="1:16" s="165" customFormat="1" ht="26.4" x14ac:dyDescent="0.25">
      <c r="A118" s="181" t="s">
        <v>511</v>
      </c>
      <c r="B118" s="167" t="s">
        <v>1156</v>
      </c>
      <c r="C118" s="167" t="s">
        <v>1190</v>
      </c>
      <c r="D118" s="169" t="s">
        <v>347</v>
      </c>
      <c r="E118" s="208">
        <v>2</v>
      </c>
      <c r="F118" s="161"/>
      <c r="G118" s="107"/>
      <c r="H118" s="107"/>
      <c r="I118" s="107"/>
      <c r="J118" s="107"/>
      <c r="K118" s="107"/>
      <c r="L118" s="107"/>
      <c r="M118" s="107"/>
      <c r="N118" s="107"/>
      <c r="O118" s="107"/>
      <c r="P118" s="107"/>
    </row>
    <row r="119" spans="1:16" s="165" customFormat="1" ht="26.4" x14ac:dyDescent="0.25">
      <c r="A119" s="181" t="s">
        <v>512</v>
      </c>
      <c r="B119" s="385" t="s">
        <v>2861</v>
      </c>
      <c r="C119" s="385" t="s">
        <v>2862</v>
      </c>
      <c r="D119" s="386" t="s">
        <v>347</v>
      </c>
      <c r="E119" s="383">
        <v>1</v>
      </c>
      <c r="F119" s="161"/>
      <c r="G119" s="107"/>
      <c r="H119" s="107"/>
      <c r="I119" s="107"/>
      <c r="J119" s="107"/>
      <c r="K119" s="107"/>
      <c r="L119" s="107"/>
      <c r="M119" s="107"/>
      <c r="N119" s="107"/>
      <c r="O119" s="107"/>
      <c r="P119" s="107"/>
    </row>
    <row r="120" spans="1:16" s="165" customFormat="1" ht="26.4" x14ac:dyDescent="0.25">
      <c r="A120" s="181" t="s">
        <v>513</v>
      </c>
      <c r="B120" s="385" t="s">
        <v>2861</v>
      </c>
      <c r="C120" s="385" t="s">
        <v>2864</v>
      </c>
      <c r="D120" s="386" t="s">
        <v>347</v>
      </c>
      <c r="E120" s="383">
        <v>2</v>
      </c>
      <c r="F120" s="161"/>
      <c r="G120" s="107"/>
      <c r="H120" s="107"/>
      <c r="I120" s="107"/>
      <c r="J120" s="107"/>
      <c r="K120" s="107"/>
      <c r="L120" s="107"/>
      <c r="M120" s="107"/>
      <c r="N120" s="107"/>
      <c r="O120" s="107"/>
      <c r="P120" s="107"/>
    </row>
    <row r="121" spans="1:16" s="165" customFormat="1" ht="39.6" x14ac:dyDescent="0.25">
      <c r="A121" s="181" t="s">
        <v>514</v>
      </c>
      <c r="B121" s="177" t="s">
        <v>1164</v>
      </c>
      <c r="C121" s="177" t="s">
        <v>1191</v>
      </c>
      <c r="D121" s="169" t="s">
        <v>347</v>
      </c>
      <c r="E121" s="383">
        <v>1</v>
      </c>
      <c r="F121" s="161"/>
      <c r="G121" s="107"/>
      <c r="H121" s="107"/>
      <c r="I121" s="107"/>
      <c r="J121" s="107"/>
      <c r="K121" s="107"/>
      <c r="L121" s="107"/>
      <c r="M121" s="107"/>
      <c r="N121" s="107"/>
      <c r="O121" s="107"/>
      <c r="P121" s="107"/>
    </row>
    <row r="122" spans="1:16" s="165" customFormat="1" ht="39.6" x14ac:dyDescent="0.25">
      <c r="A122" s="181" t="s">
        <v>515</v>
      </c>
      <c r="B122" s="177" t="s">
        <v>1164</v>
      </c>
      <c r="C122" s="177" t="s">
        <v>2873</v>
      </c>
      <c r="D122" s="169" t="s">
        <v>347</v>
      </c>
      <c r="E122" s="208">
        <v>2</v>
      </c>
      <c r="F122" s="161"/>
      <c r="G122" s="107"/>
      <c r="H122" s="107"/>
      <c r="I122" s="107"/>
      <c r="J122" s="107"/>
      <c r="K122" s="107"/>
      <c r="L122" s="107"/>
      <c r="M122" s="107"/>
      <c r="N122" s="107"/>
      <c r="O122" s="107"/>
      <c r="P122" s="107"/>
    </row>
    <row r="123" spans="1:16" s="165" customFormat="1" ht="26.4" x14ac:dyDescent="0.25">
      <c r="A123" s="181" t="s">
        <v>516</v>
      </c>
      <c r="B123" s="167" t="s">
        <v>1167</v>
      </c>
      <c r="C123" s="167" t="s">
        <v>1169</v>
      </c>
      <c r="D123" s="169" t="s">
        <v>347</v>
      </c>
      <c r="E123" s="208">
        <v>4</v>
      </c>
      <c r="F123" s="161"/>
      <c r="G123" s="107"/>
      <c r="H123" s="107"/>
      <c r="I123" s="107"/>
      <c r="J123" s="107"/>
      <c r="K123" s="107"/>
      <c r="L123" s="107"/>
      <c r="M123" s="107"/>
      <c r="N123" s="107"/>
      <c r="O123" s="107"/>
      <c r="P123" s="107"/>
    </row>
    <row r="124" spans="1:16" s="165" customFormat="1" ht="26.4" x14ac:dyDescent="0.25">
      <c r="A124" s="181" t="s">
        <v>517</v>
      </c>
      <c r="B124" s="167" t="s">
        <v>1167</v>
      </c>
      <c r="C124" s="167" t="s">
        <v>1192</v>
      </c>
      <c r="D124" s="169" t="s">
        <v>347</v>
      </c>
      <c r="E124" s="208">
        <v>2</v>
      </c>
      <c r="F124" s="161"/>
      <c r="G124" s="107"/>
      <c r="H124" s="107"/>
      <c r="I124" s="107"/>
      <c r="J124" s="107"/>
      <c r="K124" s="107"/>
      <c r="L124" s="107"/>
      <c r="M124" s="107"/>
      <c r="N124" s="107"/>
      <c r="O124" s="107"/>
      <c r="P124" s="107"/>
    </row>
    <row r="125" spans="1:16" s="165" customFormat="1" ht="26.4" x14ac:dyDescent="0.25">
      <c r="A125" s="181" t="s">
        <v>518</v>
      </c>
      <c r="B125" s="167" t="s">
        <v>1170</v>
      </c>
      <c r="C125" s="167" t="s">
        <v>1193</v>
      </c>
      <c r="D125" s="169" t="s">
        <v>347</v>
      </c>
      <c r="E125" s="208">
        <v>1</v>
      </c>
      <c r="F125" s="161"/>
      <c r="G125" s="107"/>
      <c r="H125" s="107"/>
      <c r="I125" s="107"/>
      <c r="J125" s="107"/>
      <c r="K125" s="107"/>
      <c r="L125" s="107"/>
      <c r="M125" s="107"/>
      <c r="N125" s="107"/>
      <c r="O125" s="107"/>
      <c r="P125" s="107"/>
    </row>
    <row r="126" spans="1:16" s="165" customFormat="1" x14ac:dyDescent="0.25">
      <c r="A126" s="181" t="s">
        <v>519</v>
      </c>
      <c r="B126" s="177" t="s">
        <v>1172</v>
      </c>
      <c r="C126" s="177" t="s">
        <v>1173</v>
      </c>
      <c r="D126" s="169" t="s">
        <v>347</v>
      </c>
      <c r="E126" s="208">
        <v>1</v>
      </c>
      <c r="F126" s="161"/>
      <c r="G126" s="107"/>
      <c r="H126" s="107"/>
      <c r="I126" s="107"/>
      <c r="J126" s="107"/>
      <c r="K126" s="107"/>
      <c r="L126" s="107"/>
      <c r="M126" s="107"/>
      <c r="N126" s="107"/>
      <c r="O126" s="107"/>
      <c r="P126" s="107"/>
    </row>
    <row r="127" spans="1:16" s="165" customFormat="1" ht="39.6" x14ac:dyDescent="0.25">
      <c r="A127" s="181" t="s">
        <v>520</v>
      </c>
      <c r="B127" s="177" t="s">
        <v>2865</v>
      </c>
      <c r="C127" s="177" t="s">
        <v>2866</v>
      </c>
      <c r="D127" s="169" t="s">
        <v>59</v>
      </c>
      <c r="E127" s="208">
        <v>1</v>
      </c>
      <c r="F127" s="161"/>
      <c r="G127" s="107"/>
      <c r="H127" s="107"/>
      <c r="I127" s="107"/>
      <c r="J127" s="107"/>
      <c r="K127" s="107"/>
      <c r="L127" s="107"/>
      <c r="M127" s="107"/>
      <c r="N127" s="107"/>
      <c r="O127" s="107"/>
      <c r="P127" s="107"/>
    </row>
    <row r="128" spans="1:16" s="165" customFormat="1" ht="15.6" x14ac:dyDescent="0.25">
      <c r="A128" s="181" t="s">
        <v>521</v>
      </c>
      <c r="B128" s="177" t="s">
        <v>1174</v>
      </c>
      <c r="C128" s="177" t="s">
        <v>1175</v>
      </c>
      <c r="D128" s="169" t="s">
        <v>99</v>
      </c>
      <c r="E128" s="208">
        <v>50</v>
      </c>
      <c r="F128" s="161"/>
      <c r="G128" s="107"/>
      <c r="H128" s="107"/>
      <c r="I128" s="107"/>
      <c r="J128" s="107"/>
      <c r="K128" s="107"/>
      <c r="L128" s="107"/>
      <c r="M128" s="107"/>
      <c r="N128" s="107"/>
      <c r="O128" s="107"/>
      <c r="P128" s="107"/>
    </row>
    <row r="129" spans="1:16" s="165" customFormat="1" ht="26.4" x14ac:dyDescent="0.25">
      <c r="A129" s="181" t="s">
        <v>522</v>
      </c>
      <c r="B129" s="167" t="s">
        <v>1177</v>
      </c>
      <c r="C129" s="167"/>
      <c r="D129" s="169" t="s">
        <v>59</v>
      </c>
      <c r="E129" s="208">
        <v>1</v>
      </c>
      <c r="F129" s="161"/>
      <c r="G129" s="107"/>
      <c r="H129" s="107"/>
      <c r="I129" s="107"/>
      <c r="J129" s="107"/>
      <c r="K129" s="107"/>
      <c r="L129" s="107"/>
      <c r="M129" s="107"/>
      <c r="N129" s="107"/>
      <c r="O129" s="107"/>
      <c r="P129" s="107"/>
    </row>
    <row r="130" spans="1:16" s="165" customFormat="1" x14ac:dyDescent="0.25">
      <c r="A130" s="181" t="s">
        <v>523</v>
      </c>
      <c r="B130" s="167" t="s">
        <v>1178</v>
      </c>
      <c r="C130" s="167"/>
      <c r="D130" s="169" t="s">
        <v>59</v>
      </c>
      <c r="E130" s="208">
        <v>1</v>
      </c>
      <c r="F130" s="161"/>
      <c r="G130" s="107"/>
      <c r="H130" s="107"/>
      <c r="I130" s="107"/>
      <c r="J130" s="107"/>
      <c r="K130" s="107"/>
      <c r="L130" s="107"/>
      <c r="M130" s="107"/>
      <c r="N130" s="107"/>
      <c r="O130" s="107"/>
      <c r="P130" s="107"/>
    </row>
    <row r="131" spans="1:16" s="165" customFormat="1" ht="26.4" x14ac:dyDescent="0.25">
      <c r="A131" s="181" t="s">
        <v>524</v>
      </c>
      <c r="B131" s="167" t="s">
        <v>1179</v>
      </c>
      <c r="C131" s="167"/>
      <c r="D131" s="169" t="s">
        <v>59</v>
      </c>
      <c r="E131" s="208">
        <v>1</v>
      </c>
      <c r="F131" s="161"/>
      <c r="G131" s="107"/>
      <c r="H131" s="107"/>
      <c r="I131" s="107"/>
      <c r="J131" s="107"/>
      <c r="K131" s="107"/>
      <c r="L131" s="107"/>
      <c r="M131" s="107"/>
      <c r="N131" s="107"/>
      <c r="O131" s="107"/>
      <c r="P131" s="107"/>
    </row>
    <row r="132" spans="1:16" s="165" customFormat="1" ht="26.4" x14ac:dyDescent="0.25">
      <c r="A132" s="181" t="s">
        <v>525</v>
      </c>
      <c r="B132" s="167" t="s">
        <v>1180</v>
      </c>
      <c r="C132" s="167"/>
      <c r="D132" s="169" t="s">
        <v>59</v>
      </c>
      <c r="E132" s="208">
        <v>1</v>
      </c>
      <c r="F132" s="161"/>
      <c r="G132" s="107"/>
      <c r="H132" s="107"/>
      <c r="I132" s="107"/>
      <c r="J132" s="107"/>
      <c r="K132" s="107"/>
      <c r="L132" s="107"/>
      <c r="M132" s="107"/>
      <c r="N132" s="107"/>
      <c r="O132" s="107"/>
      <c r="P132" s="107"/>
    </row>
    <row r="133" spans="1:16" s="165" customFormat="1" ht="52.8" x14ac:dyDescent="0.25">
      <c r="A133" s="181" t="s">
        <v>526</v>
      </c>
      <c r="B133" s="123" t="s">
        <v>1297</v>
      </c>
      <c r="C133" s="177"/>
      <c r="D133" s="169" t="s">
        <v>59</v>
      </c>
      <c r="E133" s="208">
        <v>1</v>
      </c>
      <c r="F133" s="161"/>
      <c r="G133" s="107"/>
      <c r="H133" s="107"/>
      <c r="I133" s="107"/>
      <c r="J133" s="107"/>
      <c r="K133" s="107"/>
      <c r="L133" s="107"/>
      <c r="M133" s="107"/>
      <c r="N133" s="107"/>
      <c r="O133" s="107"/>
      <c r="P133" s="107"/>
    </row>
    <row r="134" spans="1:16" s="165" customFormat="1" ht="26.4" x14ac:dyDescent="0.25">
      <c r="A134" s="224" t="s">
        <v>689</v>
      </c>
      <c r="B134" s="187" t="s">
        <v>1194</v>
      </c>
      <c r="C134" s="167"/>
      <c r="D134" s="169"/>
      <c r="E134" s="208"/>
      <c r="F134" s="161"/>
      <c r="G134" s="107"/>
      <c r="H134" s="107"/>
      <c r="I134" s="107"/>
      <c r="J134" s="107"/>
      <c r="K134" s="107"/>
      <c r="L134" s="107"/>
      <c r="M134" s="107"/>
      <c r="N134" s="107"/>
      <c r="O134" s="107"/>
      <c r="P134" s="107"/>
    </row>
    <row r="135" spans="1:16" s="165" customFormat="1" ht="132" x14ac:dyDescent="0.25">
      <c r="A135" s="181" t="s">
        <v>85</v>
      </c>
      <c r="B135" s="167" t="s">
        <v>1127</v>
      </c>
      <c r="C135" s="167" t="s">
        <v>1195</v>
      </c>
      <c r="D135" s="169" t="s">
        <v>59</v>
      </c>
      <c r="E135" s="208">
        <v>1</v>
      </c>
      <c r="F135" s="161"/>
      <c r="G135" s="107"/>
      <c r="H135" s="107"/>
      <c r="I135" s="107"/>
      <c r="J135" s="107"/>
      <c r="K135" s="107"/>
      <c r="L135" s="107"/>
      <c r="M135" s="107"/>
      <c r="N135" s="107"/>
      <c r="O135" s="107"/>
      <c r="P135" s="107"/>
    </row>
    <row r="136" spans="1:16" s="165" customFormat="1" ht="26.4" x14ac:dyDescent="0.25">
      <c r="A136" s="181" t="s">
        <v>87</v>
      </c>
      <c r="B136" s="167" t="s">
        <v>1405</v>
      </c>
      <c r="C136" s="167" t="s">
        <v>1129</v>
      </c>
      <c r="D136" s="169" t="s">
        <v>59</v>
      </c>
      <c r="E136" s="208">
        <v>1</v>
      </c>
      <c r="F136" s="161"/>
      <c r="G136" s="107"/>
      <c r="H136" s="107"/>
      <c r="I136" s="107"/>
      <c r="J136" s="107"/>
      <c r="K136" s="107"/>
      <c r="L136" s="107"/>
      <c r="M136" s="107"/>
      <c r="N136" s="107"/>
      <c r="O136" s="107"/>
      <c r="P136" s="107"/>
    </row>
    <row r="137" spans="1:16" s="165" customFormat="1" x14ac:dyDescent="0.25">
      <c r="A137" s="181" t="s">
        <v>90</v>
      </c>
      <c r="B137" s="177" t="s">
        <v>1406</v>
      </c>
      <c r="C137" s="177"/>
      <c r="D137" s="169" t="s">
        <v>59</v>
      </c>
      <c r="E137" s="208">
        <v>1</v>
      </c>
      <c r="F137" s="161"/>
      <c r="G137" s="107"/>
      <c r="H137" s="107"/>
      <c r="I137" s="107"/>
      <c r="J137" s="107"/>
      <c r="K137" s="107"/>
      <c r="L137" s="107"/>
      <c r="M137" s="107"/>
      <c r="N137" s="107"/>
      <c r="O137" s="107"/>
      <c r="P137" s="107"/>
    </row>
    <row r="138" spans="1:16" s="165" customFormat="1" ht="26.4" x14ac:dyDescent="0.25">
      <c r="A138" s="181" t="s">
        <v>93</v>
      </c>
      <c r="B138" s="167" t="s">
        <v>1130</v>
      </c>
      <c r="C138" s="167" t="s">
        <v>1196</v>
      </c>
      <c r="D138" s="169" t="s">
        <v>347</v>
      </c>
      <c r="E138" s="208">
        <v>2</v>
      </c>
      <c r="F138" s="161"/>
      <c r="G138" s="107"/>
      <c r="H138" s="107"/>
      <c r="I138" s="107"/>
      <c r="J138" s="107"/>
      <c r="K138" s="107"/>
      <c r="L138" s="107"/>
      <c r="M138" s="107"/>
      <c r="N138" s="107"/>
      <c r="O138" s="107"/>
      <c r="P138" s="107"/>
    </row>
    <row r="139" spans="1:16" s="165" customFormat="1" x14ac:dyDescent="0.25">
      <c r="A139" s="396" t="s">
        <v>95</v>
      </c>
      <c r="B139" s="388" t="s">
        <v>2874</v>
      </c>
      <c r="C139" s="388" t="s">
        <v>2875</v>
      </c>
      <c r="D139" s="386" t="s">
        <v>347</v>
      </c>
      <c r="E139" s="383">
        <v>1</v>
      </c>
      <c r="F139" s="161"/>
      <c r="G139" s="107"/>
      <c r="H139" s="107"/>
      <c r="I139" s="107"/>
      <c r="J139" s="107"/>
      <c r="K139" s="107"/>
      <c r="L139" s="107"/>
      <c r="M139" s="107"/>
      <c r="N139" s="107"/>
      <c r="O139" s="107"/>
      <c r="P139" s="107"/>
    </row>
    <row r="140" spans="1:16" s="165" customFormat="1" x14ac:dyDescent="0.25">
      <c r="A140" s="396" t="s">
        <v>97</v>
      </c>
      <c r="B140" s="388" t="s">
        <v>2874</v>
      </c>
      <c r="C140" s="388" t="s">
        <v>2876</v>
      </c>
      <c r="D140" s="386" t="s">
        <v>347</v>
      </c>
      <c r="E140" s="383">
        <v>2</v>
      </c>
      <c r="F140" s="161"/>
      <c r="G140" s="107"/>
      <c r="H140" s="107"/>
      <c r="I140" s="107"/>
      <c r="J140" s="107"/>
      <c r="K140" s="107"/>
      <c r="L140" s="107"/>
      <c r="M140" s="107"/>
      <c r="N140" s="107"/>
      <c r="O140" s="107"/>
      <c r="P140" s="107"/>
    </row>
    <row r="141" spans="1:16" s="165" customFormat="1" x14ac:dyDescent="0.25">
      <c r="A141" s="396" t="s">
        <v>100</v>
      </c>
      <c r="B141" s="388" t="s">
        <v>2874</v>
      </c>
      <c r="C141" s="388" t="s">
        <v>2877</v>
      </c>
      <c r="D141" s="386" t="s">
        <v>347</v>
      </c>
      <c r="E141" s="383">
        <v>1</v>
      </c>
      <c r="F141" s="161"/>
      <c r="G141" s="107"/>
      <c r="H141" s="107"/>
      <c r="I141" s="107"/>
      <c r="J141" s="107"/>
      <c r="K141" s="107"/>
      <c r="L141" s="107"/>
      <c r="M141" s="107"/>
      <c r="N141" s="107"/>
      <c r="O141" s="107"/>
      <c r="P141" s="107"/>
    </row>
    <row r="142" spans="1:16" s="165" customFormat="1" ht="52.8" x14ac:dyDescent="0.25">
      <c r="A142" s="396" t="s">
        <v>101</v>
      </c>
      <c r="B142" s="388" t="s">
        <v>2878</v>
      </c>
      <c r="C142" s="388" t="s">
        <v>2879</v>
      </c>
      <c r="D142" s="386" t="s">
        <v>347</v>
      </c>
      <c r="E142" s="383">
        <v>1</v>
      </c>
      <c r="F142" s="161"/>
      <c r="G142" s="107"/>
      <c r="H142" s="107"/>
      <c r="I142" s="107"/>
      <c r="J142" s="107"/>
      <c r="K142" s="107"/>
      <c r="L142" s="107"/>
      <c r="M142" s="107"/>
      <c r="N142" s="107"/>
      <c r="O142" s="107"/>
      <c r="P142" s="107"/>
    </row>
    <row r="143" spans="1:16" s="165" customFormat="1" x14ac:dyDescent="0.25">
      <c r="A143" s="396" t="s">
        <v>102</v>
      </c>
      <c r="B143" s="388" t="s">
        <v>2880</v>
      </c>
      <c r="C143" s="388" t="s">
        <v>1216</v>
      </c>
      <c r="D143" s="386" t="s">
        <v>59</v>
      </c>
      <c r="E143" s="383">
        <v>1</v>
      </c>
      <c r="F143" s="161"/>
      <c r="G143" s="107"/>
      <c r="H143" s="107"/>
      <c r="I143" s="107"/>
      <c r="J143" s="107"/>
      <c r="K143" s="107"/>
      <c r="L143" s="107"/>
      <c r="M143" s="107"/>
      <c r="N143" s="107"/>
      <c r="O143" s="107"/>
      <c r="P143" s="107"/>
    </row>
    <row r="144" spans="1:16" s="165" customFormat="1" ht="39.6" x14ac:dyDescent="0.25">
      <c r="A144" s="396" t="s">
        <v>103</v>
      </c>
      <c r="B144" s="388" t="s">
        <v>2881</v>
      </c>
      <c r="C144" s="388" t="s">
        <v>1133</v>
      </c>
      <c r="D144" s="386" t="s">
        <v>56</v>
      </c>
      <c r="E144" s="383">
        <v>3</v>
      </c>
      <c r="F144" s="161"/>
      <c r="G144" s="107"/>
      <c r="H144" s="107"/>
      <c r="I144" s="107"/>
      <c r="J144" s="107"/>
      <c r="K144" s="107"/>
      <c r="L144" s="107"/>
      <c r="M144" s="107"/>
      <c r="N144" s="107"/>
      <c r="O144" s="107"/>
      <c r="P144" s="107"/>
    </row>
    <row r="145" spans="1:16" s="165" customFormat="1" ht="26.4" x14ac:dyDescent="0.25">
      <c r="A145" s="396" t="s">
        <v>104</v>
      </c>
      <c r="B145" s="388" t="s">
        <v>2882</v>
      </c>
      <c r="C145" s="388"/>
      <c r="D145" s="386" t="s">
        <v>59</v>
      </c>
      <c r="E145" s="383">
        <v>1</v>
      </c>
      <c r="F145" s="161"/>
      <c r="G145" s="107"/>
      <c r="H145" s="107"/>
      <c r="I145" s="107"/>
      <c r="J145" s="107"/>
      <c r="K145" s="107"/>
      <c r="L145" s="107"/>
      <c r="M145" s="107"/>
      <c r="N145" s="107"/>
      <c r="O145" s="107"/>
      <c r="P145" s="107"/>
    </row>
    <row r="146" spans="1:16" s="165" customFormat="1" x14ac:dyDescent="0.25">
      <c r="A146" s="181" t="s">
        <v>105</v>
      </c>
      <c r="B146" s="168" t="s">
        <v>1132</v>
      </c>
      <c r="C146" s="168" t="s">
        <v>1133</v>
      </c>
      <c r="D146" s="169" t="s">
        <v>56</v>
      </c>
      <c r="E146" s="208">
        <v>3</v>
      </c>
      <c r="F146" s="161"/>
      <c r="G146" s="107"/>
      <c r="H146" s="107"/>
      <c r="I146" s="107"/>
      <c r="J146" s="107"/>
      <c r="K146" s="107"/>
      <c r="L146" s="107"/>
      <c r="M146" s="107"/>
      <c r="N146" s="107"/>
      <c r="O146" s="107"/>
      <c r="P146" s="107"/>
    </row>
    <row r="147" spans="1:16" s="165" customFormat="1" x14ac:dyDescent="0.25">
      <c r="A147" s="181" t="s">
        <v>106</v>
      </c>
      <c r="B147" s="168" t="s">
        <v>1132</v>
      </c>
      <c r="C147" s="168" t="s">
        <v>1183</v>
      </c>
      <c r="D147" s="169" t="s">
        <v>56</v>
      </c>
      <c r="E147" s="208">
        <v>6</v>
      </c>
      <c r="F147" s="161"/>
      <c r="G147" s="107"/>
      <c r="H147" s="107"/>
      <c r="I147" s="107"/>
      <c r="J147" s="107"/>
      <c r="K147" s="107"/>
      <c r="L147" s="107"/>
      <c r="M147" s="107"/>
      <c r="N147" s="107"/>
      <c r="O147" s="107"/>
      <c r="P147" s="107"/>
    </row>
    <row r="148" spans="1:16" s="165" customFormat="1" x14ac:dyDescent="0.25">
      <c r="A148" s="181" t="s">
        <v>107</v>
      </c>
      <c r="B148" s="168" t="s">
        <v>1132</v>
      </c>
      <c r="C148" s="168" t="s">
        <v>1066</v>
      </c>
      <c r="D148" s="169" t="s">
        <v>56</v>
      </c>
      <c r="E148" s="208">
        <v>18</v>
      </c>
      <c r="F148" s="161"/>
      <c r="G148" s="107"/>
      <c r="H148" s="107"/>
      <c r="I148" s="107"/>
      <c r="J148" s="107"/>
      <c r="K148" s="107"/>
      <c r="L148" s="107"/>
      <c r="M148" s="107"/>
      <c r="N148" s="107"/>
      <c r="O148" s="107"/>
      <c r="P148" s="107"/>
    </row>
    <row r="149" spans="1:16" s="165" customFormat="1" x14ac:dyDescent="0.25">
      <c r="A149" s="181" t="s">
        <v>108</v>
      </c>
      <c r="B149" s="167" t="s">
        <v>1132</v>
      </c>
      <c r="C149" s="167" t="s">
        <v>1197</v>
      </c>
      <c r="D149" s="169" t="s">
        <v>56</v>
      </c>
      <c r="E149" s="208">
        <v>6</v>
      </c>
      <c r="F149" s="161"/>
      <c r="G149" s="107"/>
      <c r="H149" s="107"/>
      <c r="I149" s="107"/>
      <c r="J149" s="107"/>
      <c r="K149" s="107"/>
      <c r="L149" s="107"/>
      <c r="M149" s="107"/>
      <c r="N149" s="107"/>
      <c r="O149" s="107"/>
      <c r="P149" s="107"/>
    </row>
    <row r="150" spans="1:16" s="165" customFormat="1" x14ac:dyDescent="0.25">
      <c r="A150" s="181" t="s">
        <v>109</v>
      </c>
      <c r="B150" s="168" t="s">
        <v>1132</v>
      </c>
      <c r="C150" s="168" t="s">
        <v>1198</v>
      </c>
      <c r="D150" s="169" t="s">
        <v>56</v>
      </c>
      <c r="E150" s="208">
        <v>3</v>
      </c>
      <c r="F150" s="161"/>
      <c r="G150" s="107"/>
      <c r="H150" s="107"/>
      <c r="I150" s="107"/>
      <c r="J150" s="107"/>
      <c r="K150" s="107"/>
      <c r="L150" s="107"/>
      <c r="M150" s="107"/>
      <c r="N150" s="107"/>
      <c r="O150" s="107"/>
      <c r="P150" s="107"/>
    </row>
    <row r="151" spans="1:16" s="165" customFormat="1" x14ac:dyDescent="0.25">
      <c r="A151" s="181" t="s">
        <v>110</v>
      </c>
      <c r="B151" s="168" t="s">
        <v>1132</v>
      </c>
      <c r="C151" s="168" t="s">
        <v>1134</v>
      </c>
      <c r="D151" s="169" t="s">
        <v>56</v>
      </c>
      <c r="E151" s="208">
        <v>3</v>
      </c>
      <c r="F151" s="161"/>
      <c r="G151" s="107"/>
      <c r="H151" s="107"/>
      <c r="I151" s="107"/>
      <c r="J151" s="107"/>
      <c r="K151" s="107"/>
      <c r="L151" s="107"/>
      <c r="M151" s="107"/>
      <c r="N151" s="107"/>
      <c r="O151" s="107"/>
      <c r="P151" s="107"/>
    </row>
    <row r="152" spans="1:16" s="165" customFormat="1" x14ac:dyDescent="0.25">
      <c r="A152" s="181" t="s">
        <v>111</v>
      </c>
      <c r="B152" s="168" t="s">
        <v>1132</v>
      </c>
      <c r="C152" s="168" t="s">
        <v>1135</v>
      </c>
      <c r="D152" s="169" t="s">
        <v>56</v>
      </c>
      <c r="E152" s="208">
        <v>4</v>
      </c>
      <c r="F152" s="161"/>
      <c r="G152" s="107"/>
      <c r="H152" s="107"/>
      <c r="I152" s="107"/>
      <c r="J152" s="107"/>
      <c r="K152" s="107"/>
      <c r="L152" s="107"/>
      <c r="M152" s="107"/>
      <c r="N152" s="107"/>
      <c r="O152" s="107"/>
      <c r="P152" s="107"/>
    </row>
    <row r="153" spans="1:16" s="165" customFormat="1" x14ac:dyDescent="0.25">
      <c r="A153" s="181" t="s">
        <v>112</v>
      </c>
      <c r="B153" s="167" t="s">
        <v>1132</v>
      </c>
      <c r="C153" s="167" t="s">
        <v>1137</v>
      </c>
      <c r="D153" s="169" t="s">
        <v>56</v>
      </c>
      <c r="E153" s="208">
        <v>2</v>
      </c>
      <c r="F153" s="161"/>
      <c r="G153" s="107"/>
      <c r="H153" s="107"/>
      <c r="I153" s="107"/>
      <c r="J153" s="107"/>
      <c r="K153" s="107"/>
      <c r="L153" s="107"/>
      <c r="M153" s="107"/>
      <c r="N153" s="107"/>
      <c r="O153" s="107"/>
      <c r="P153" s="107"/>
    </row>
    <row r="154" spans="1:16" s="165" customFormat="1" x14ac:dyDescent="0.25">
      <c r="A154" s="181" t="s">
        <v>114</v>
      </c>
      <c r="B154" s="168" t="s">
        <v>1132</v>
      </c>
      <c r="C154" s="168" t="s">
        <v>1138</v>
      </c>
      <c r="D154" s="169" t="s">
        <v>56</v>
      </c>
      <c r="E154" s="208">
        <v>4</v>
      </c>
      <c r="F154" s="161"/>
      <c r="G154" s="107"/>
      <c r="H154" s="107"/>
      <c r="I154" s="107"/>
      <c r="J154" s="107"/>
      <c r="K154" s="107"/>
      <c r="L154" s="107"/>
      <c r="M154" s="107"/>
      <c r="N154" s="107"/>
      <c r="O154" s="107"/>
      <c r="P154" s="107"/>
    </row>
    <row r="155" spans="1:16" s="165" customFormat="1" x14ac:dyDescent="0.25">
      <c r="A155" s="181" t="s">
        <v>115</v>
      </c>
      <c r="B155" s="168" t="s">
        <v>1132</v>
      </c>
      <c r="C155" s="168" t="s">
        <v>1140</v>
      </c>
      <c r="D155" s="169" t="s">
        <v>56</v>
      </c>
      <c r="E155" s="208">
        <v>16</v>
      </c>
      <c r="F155" s="161"/>
      <c r="G155" s="107"/>
      <c r="H155" s="107"/>
      <c r="I155" s="107"/>
      <c r="J155" s="107"/>
      <c r="K155" s="107"/>
      <c r="L155" s="107"/>
      <c r="M155" s="107"/>
      <c r="N155" s="107"/>
      <c r="O155" s="107"/>
      <c r="P155" s="107"/>
    </row>
    <row r="156" spans="1:16" s="165" customFormat="1" x14ac:dyDescent="0.25">
      <c r="A156" s="181" t="s">
        <v>116</v>
      </c>
      <c r="B156" s="168" t="s">
        <v>1132</v>
      </c>
      <c r="C156" s="168" t="s">
        <v>1199</v>
      </c>
      <c r="D156" s="169" t="s">
        <v>56</v>
      </c>
      <c r="E156" s="208">
        <v>10</v>
      </c>
      <c r="F156" s="161"/>
      <c r="G156" s="107"/>
      <c r="H156" s="107"/>
      <c r="I156" s="107"/>
      <c r="J156" s="107"/>
      <c r="K156" s="107"/>
      <c r="L156" s="107"/>
      <c r="M156" s="107"/>
      <c r="N156" s="107"/>
      <c r="O156" s="107"/>
      <c r="P156" s="107"/>
    </row>
    <row r="157" spans="1:16" s="165" customFormat="1" x14ac:dyDescent="0.25">
      <c r="A157" s="181" t="s">
        <v>117</v>
      </c>
      <c r="B157" s="168" t="s">
        <v>1132</v>
      </c>
      <c r="C157" s="168" t="s">
        <v>1143</v>
      </c>
      <c r="D157" s="169" t="s">
        <v>56</v>
      </c>
      <c r="E157" s="208">
        <v>2</v>
      </c>
      <c r="F157" s="161"/>
      <c r="G157" s="107"/>
      <c r="H157" s="107"/>
      <c r="I157" s="107"/>
      <c r="J157" s="107"/>
      <c r="K157" s="107"/>
      <c r="L157" s="107"/>
      <c r="M157" s="107"/>
      <c r="N157" s="107"/>
      <c r="O157" s="107"/>
      <c r="P157" s="107"/>
    </row>
    <row r="158" spans="1:16" s="165" customFormat="1" x14ac:dyDescent="0.25">
      <c r="A158" s="181" t="s">
        <v>118</v>
      </c>
      <c r="B158" s="168" t="s">
        <v>1132</v>
      </c>
      <c r="C158" s="168" t="s">
        <v>1200</v>
      </c>
      <c r="D158" s="169" t="s">
        <v>56</v>
      </c>
      <c r="E158" s="383">
        <v>80</v>
      </c>
      <c r="F158" s="161"/>
      <c r="G158" s="107"/>
      <c r="H158" s="107"/>
      <c r="I158" s="107"/>
      <c r="J158" s="107"/>
      <c r="K158" s="107"/>
      <c r="L158" s="107"/>
      <c r="M158" s="107"/>
      <c r="N158" s="107"/>
      <c r="O158" s="107"/>
      <c r="P158" s="107"/>
    </row>
    <row r="159" spans="1:16" s="165" customFormat="1" x14ac:dyDescent="0.25">
      <c r="A159" s="181" t="s">
        <v>119</v>
      </c>
      <c r="B159" s="168" t="s">
        <v>1132</v>
      </c>
      <c r="C159" s="168" t="s">
        <v>1201</v>
      </c>
      <c r="D159" s="169" t="s">
        <v>56</v>
      </c>
      <c r="E159" s="208">
        <v>4</v>
      </c>
      <c r="F159" s="161"/>
      <c r="G159" s="107"/>
      <c r="H159" s="107"/>
      <c r="I159" s="107"/>
      <c r="J159" s="107"/>
      <c r="K159" s="107"/>
      <c r="L159" s="107"/>
      <c r="M159" s="107"/>
      <c r="N159" s="107"/>
      <c r="O159" s="107"/>
      <c r="P159" s="107"/>
    </row>
    <row r="160" spans="1:16" s="165" customFormat="1" x14ac:dyDescent="0.25">
      <c r="A160" s="181" t="s">
        <v>120</v>
      </c>
      <c r="B160" s="168" t="s">
        <v>1145</v>
      </c>
      <c r="C160" s="168" t="s">
        <v>1202</v>
      </c>
      <c r="D160" s="169" t="s">
        <v>347</v>
      </c>
      <c r="E160" s="208">
        <v>2</v>
      </c>
      <c r="F160" s="161"/>
      <c r="G160" s="107"/>
      <c r="H160" s="107"/>
      <c r="I160" s="107"/>
      <c r="J160" s="107"/>
      <c r="K160" s="107"/>
      <c r="L160" s="107"/>
      <c r="M160" s="107"/>
      <c r="N160" s="107"/>
      <c r="O160" s="107"/>
      <c r="P160" s="107"/>
    </row>
    <row r="161" spans="1:16" s="165" customFormat="1" x14ac:dyDescent="0.25">
      <c r="A161" s="181" t="s">
        <v>121</v>
      </c>
      <c r="B161" s="168" t="s">
        <v>1148</v>
      </c>
      <c r="C161" s="168" t="s">
        <v>1149</v>
      </c>
      <c r="D161" s="169" t="s">
        <v>347</v>
      </c>
      <c r="E161" s="208">
        <v>4</v>
      </c>
      <c r="F161" s="161"/>
      <c r="G161" s="107"/>
      <c r="H161" s="107"/>
      <c r="I161" s="107"/>
      <c r="J161" s="107"/>
      <c r="K161" s="107"/>
      <c r="L161" s="107"/>
      <c r="M161" s="107"/>
      <c r="N161" s="107"/>
      <c r="O161" s="107"/>
      <c r="P161" s="107"/>
    </row>
    <row r="162" spans="1:16" s="165" customFormat="1" x14ac:dyDescent="0.25">
      <c r="A162" s="181" t="s">
        <v>122</v>
      </c>
      <c r="B162" s="168" t="s">
        <v>1148</v>
      </c>
      <c r="C162" s="168" t="s">
        <v>1151</v>
      </c>
      <c r="D162" s="169" t="s">
        <v>347</v>
      </c>
      <c r="E162" s="208">
        <v>1</v>
      </c>
      <c r="F162" s="161"/>
      <c r="G162" s="107"/>
      <c r="H162" s="107"/>
      <c r="I162" s="107"/>
      <c r="J162" s="107"/>
      <c r="K162" s="107"/>
      <c r="L162" s="107"/>
      <c r="M162" s="107"/>
      <c r="N162" s="107"/>
      <c r="O162" s="107"/>
      <c r="P162" s="107"/>
    </row>
    <row r="163" spans="1:16" s="165" customFormat="1" x14ac:dyDescent="0.25">
      <c r="A163" s="181" t="s">
        <v>123</v>
      </c>
      <c r="B163" s="168" t="s">
        <v>1148</v>
      </c>
      <c r="C163" s="168" t="s">
        <v>1152</v>
      </c>
      <c r="D163" s="169" t="s">
        <v>347</v>
      </c>
      <c r="E163" s="208">
        <v>1</v>
      </c>
      <c r="F163" s="161"/>
      <c r="G163" s="107"/>
      <c r="H163" s="107"/>
      <c r="I163" s="107"/>
      <c r="J163" s="107"/>
      <c r="K163" s="107"/>
      <c r="L163" s="107"/>
      <c r="M163" s="107"/>
      <c r="N163" s="107"/>
      <c r="O163" s="107"/>
      <c r="P163" s="107"/>
    </row>
    <row r="164" spans="1:16" s="165" customFormat="1" ht="26.4" x14ac:dyDescent="0.25">
      <c r="A164" s="181" t="s">
        <v>124</v>
      </c>
      <c r="B164" s="167" t="s">
        <v>1145</v>
      </c>
      <c r="C164" s="167" t="s">
        <v>1203</v>
      </c>
      <c r="D164" s="169" t="s">
        <v>347</v>
      </c>
      <c r="E164" s="208">
        <v>1</v>
      </c>
      <c r="F164" s="161"/>
      <c r="G164" s="107"/>
      <c r="H164" s="107"/>
      <c r="I164" s="107"/>
      <c r="J164" s="107"/>
      <c r="K164" s="107"/>
      <c r="L164" s="107"/>
      <c r="M164" s="107"/>
      <c r="N164" s="107"/>
      <c r="O164" s="107"/>
      <c r="P164" s="107"/>
    </row>
    <row r="165" spans="1:16" s="165" customFormat="1" ht="26.4" x14ac:dyDescent="0.25">
      <c r="A165" s="181" t="s">
        <v>125</v>
      </c>
      <c r="B165" s="168" t="s">
        <v>1145</v>
      </c>
      <c r="C165" s="168" t="s">
        <v>1204</v>
      </c>
      <c r="D165" s="169" t="s">
        <v>347</v>
      </c>
      <c r="E165" s="208">
        <v>7</v>
      </c>
      <c r="F165" s="161"/>
      <c r="G165" s="107"/>
      <c r="H165" s="107"/>
      <c r="I165" s="107"/>
      <c r="J165" s="107"/>
      <c r="K165" s="107"/>
      <c r="L165" s="107"/>
      <c r="M165" s="107"/>
      <c r="N165" s="107"/>
      <c r="O165" s="107"/>
      <c r="P165" s="107"/>
    </row>
    <row r="166" spans="1:16" s="165" customFormat="1" x14ac:dyDescent="0.25">
      <c r="A166" s="181" t="s">
        <v>126</v>
      </c>
      <c r="B166" s="168" t="s">
        <v>1185</v>
      </c>
      <c r="C166" s="168" t="s">
        <v>1205</v>
      </c>
      <c r="D166" s="169" t="s">
        <v>347</v>
      </c>
      <c r="E166" s="208">
        <v>15</v>
      </c>
      <c r="F166" s="161"/>
      <c r="G166" s="107"/>
      <c r="H166" s="107"/>
      <c r="I166" s="107"/>
      <c r="J166" s="107"/>
      <c r="K166" s="107"/>
      <c r="L166" s="107"/>
      <c r="M166" s="107"/>
      <c r="N166" s="107"/>
      <c r="O166" s="107"/>
      <c r="P166" s="107"/>
    </row>
    <row r="167" spans="1:16" s="165" customFormat="1" ht="26.4" x14ac:dyDescent="0.25">
      <c r="A167" s="181" t="s">
        <v>127</v>
      </c>
      <c r="B167" s="388" t="s">
        <v>2883</v>
      </c>
      <c r="C167" s="388" t="s">
        <v>2884</v>
      </c>
      <c r="D167" s="386" t="s">
        <v>347</v>
      </c>
      <c r="E167" s="383">
        <v>2</v>
      </c>
      <c r="F167" s="161"/>
      <c r="G167" s="107"/>
      <c r="H167" s="107"/>
      <c r="I167" s="107"/>
      <c r="J167" s="107"/>
      <c r="K167" s="107"/>
      <c r="L167" s="107"/>
      <c r="M167" s="107"/>
      <c r="N167" s="107"/>
      <c r="O167" s="107"/>
      <c r="P167" s="107"/>
    </row>
    <row r="168" spans="1:16" s="165" customFormat="1" x14ac:dyDescent="0.25">
      <c r="A168" s="181" t="s">
        <v>128</v>
      </c>
      <c r="B168" s="167" t="s">
        <v>1156</v>
      </c>
      <c r="C168" s="167" t="s">
        <v>1157</v>
      </c>
      <c r="D168" s="169" t="s">
        <v>347</v>
      </c>
      <c r="E168" s="208">
        <v>1</v>
      </c>
      <c r="F168" s="161"/>
      <c r="G168" s="107"/>
      <c r="H168" s="107"/>
      <c r="I168" s="107"/>
      <c r="J168" s="107"/>
      <c r="K168" s="107"/>
      <c r="L168" s="107"/>
      <c r="M168" s="107"/>
      <c r="N168" s="107"/>
      <c r="O168" s="107"/>
      <c r="P168" s="107"/>
    </row>
    <row r="169" spans="1:16" s="165" customFormat="1" x14ac:dyDescent="0.25">
      <c r="A169" s="181" t="s">
        <v>129</v>
      </c>
      <c r="B169" s="168" t="s">
        <v>1156</v>
      </c>
      <c r="C169" s="168" t="s">
        <v>1188</v>
      </c>
      <c r="D169" s="169" t="s">
        <v>347</v>
      </c>
      <c r="E169" s="208">
        <v>2</v>
      </c>
      <c r="F169" s="161"/>
      <c r="G169" s="107"/>
      <c r="H169" s="107"/>
      <c r="I169" s="107"/>
      <c r="J169" s="107"/>
      <c r="K169" s="107"/>
      <c r="L169" s="107"/>
      <c r="M169" s="107"/>
      <c r="N169" s="107"/>
      <c r="O169" s="107"/>
      <c r="P169" s="107"/>
    </row>
    <row r="170" spans="1:16" s="165" customFormat="1" x14ac:dyDescent="0.25">
      <c r="A170" s="181" t="s">
        <v>130</v>
      </c>
      <c r="B170" s="167" t="s">
        <v>1156</v>
      </c>
      <c r="C170" s="167" t="s">
        <v>1206</v>
      </c>
      <c r="D170" s="169" t="s">
        <v>347</v>
      </c>
      <c r="E170" s="208">
        <v>18</v>
      </c>
      <c r="F170" s="161"/>
      <c r="G170" s="107"/>
      <c r="H170" s="107"/>
      <c r="I170" s="107"/>
      <c r="J170" s="107"/>
      <c r="K170" s="107"/>
      <c r="L170" s="107"/>
      <c r="M170" s="107"/>
      <c r="N170" s="107"/>
      <c r="O170" s="107"/>
      <c r="P170" s="107"/>
    </row>
    <row r="171" spans="1:16" s="165" customFormat="1" x14ac:dyDescent="0.25">
      <c r="A171" s="181" t="s">
        <v>131</v>
      </c>
      <c r="B171" s="168" t="s">
        <v>1156</v>
      </c>
      <c r="C171" s="168" t="s">
        <v>1207</v>
      </c>
      <c r="D171" s="169" t="s">
        <v>347</v>
      </c>
      <c r="E171" s="208">
        <v>2</v>
      </c>
      <c r="F171" s="161"/>
      <c r="G171" s="107"/>
      <c r="H171" s="107"/>
      <c r="I171" s="107"/>
      <c r="J171" s="107"/>
      <c r="K171" s="107"/>
      <c r="L171" s="107"/>
      <c r="M171" s="107"/>
      <c r="N171" s="107"/>
      <c r="O171" s="107"/>
      <c r="P171" s="107"/>
    </row>
    <row r="172" spans="1:16" s="165" customFormat="1" x14ac:dyDescent="0.25">
      <c r="A172" s="181" t="s">
        <v>132</v>
      </c>
      <c r="B172" s="168" t="s">
        <v>1156</v>
      </c>
      <c r="C172" s="168" t="s">
        <v>1208</v>
      </c>
      <c r="D172" s="169" t="s">
        <v>347</v>
      </c>
      <c r="E172" s="208">
        <v>1</v>
      </c>
      <c r="F172" s="161"/>
      <c r="G172" s="107"/>
      <c r="H172" s="107"/>
      <c r="I172" s="107"/>
      <c r="J172" s="107"/>
      <c r="K172" s="107"/>
      <c r="L172" s="107"/>
      <c r="M172" s="107"/>
      <c r="N172" s="107"/>
      <c r="O172" s="107"/>
      <c r="P172" s="107"/>
    </row>
    <row r="173" spans="1:16" s="165" customFormat="1" ht="26.4" x14ac:dyDescent="0.25">
      <c r="A173" s="181" t="s">
        <v>133</v>
      </c>
      <c r="B173" s="168" t="s">
        <v>1156</v>
      </c>
      <c r="C173" s="168" t="s">
        <v>1158</v>
      </c>
      <c r="D173" s="169" t="s">
        <v>347</v>
      </c>
      <c r="E173" s="383">
        <v>4</v>
      </c>
      <c r="F173" s="161"/>
      <c r="G173" s="107"/>
      <c r="H173" s="107"/>
      <c r="I173" s="107"/>
      <c r="J173" s="107"/>
      <c r="K173" s="107"/>
      <c r="L173" s="107"/>
      <c r="M173" s="107"/>
      <c r="N173" s="107"/>
      <c r="O173" s="107"/>
      <c r="P173" s="107"/>
    </row>
    <row r="174" spans="1:16" s="165" customFormat="1" ht="26.4" x14ac:dyDescent="0.25">
      <c r="A174" s="181" t="s">
        <v>134</v>
      </c>
      <c r="B174" s="168" t="s">
        <v>1156</v>
      </c>
      <c r="C174" s="168" t="s">
        <v>1160</v>
      </c>
      <c r="D174" s="169" t="s">
        <v>347</v>
      </c>
      <c r="E174" s="208">
        <v>1</v>
      </c>
      <c r="F174" s="161"/>
      <c r="G174" s="107"/>
      <c r="H174" s="107"/>
      <c r="I174" s="107"/>
      <c r="J174" s="107"/>
      <c r="K174" s="107"/>
      <c r="L174" s="107"/>
      <c r="M174" s="107"/>
      <c r="N174" s="107"/>
      <c r="O174" s="107"/>
      <c r="P174" s="107"/>
    </row>
    <row r="175" spans="1:16" s="165" customFormat="1" ht="26.4" x14ac:dyDescent="0.25">
      <c r="A175" s="181" t="s">
        <v>135</v>
      </c>
      <c r="B175" s="168" t="s">
        <v>1156</v>
      </c>
      <c r="C175" s="168" t="s">
        <v>1209</v>
      </c>
      <c r="D175" s="169" t="s">
        <v>347</v>
      </c>
      <c r="E175" s="383">
        <v>4</v>
      </c>
      <c r="F175" s="161"/>
      <c r="G175" s="107"/>
      <c r="H175" s="107"/>
      <c r="I175" s="107"/>
      <c r="J175" s="107"/>
      <c r="K175" s="107"/>
      <c r="L175" s="107"/>
      <c r="M175" s="107"/>
      <c r="N175" s="107"/>
      <c r="O175" s="107"/>
      <c r="P175" s="107"/>
    </row>
    <row r="176" spans="1:16" s="165" customFormat="1" ht="26.4" x14ac:dyDescent="0.25">
      <c r="A176" s="181" t="s">
        <v>136</v>
      </c>
      <c r="B176" s="168" t="s">
        <v>1167</v>
      </c>
      <c r="C176" s="168" t="s">
        <v>1210</v>
      </c>
      <c r="D176" s="169" t="s">
        <v>347</v>
      </c>
      <c r="E176" s="208">
        <v>4</v>
      </c>
      <c r="F176" s="161"/>
      <c r="G176" s="107"/>
      <c r="H176" s="107"/>
      <c r="I176" s="107"/>
      <c r="J176" s="107"/>
      <c r="K176" s="107"/>
      <c r="L176" s="107"/>
      <c r="M176" s="107"/>
      <c r="N176" s="107"/>
      <c r="O176" s="107"/>
      <c r="P176" s="107"/>
    </row>
    <row r="177" spans="1:16" s="165" customFormat="1" ht="26.4" x14ac:dyDescent="0.25">
      <c r="A177" s="181" t="s">
        <v>137</v>
      </c>
      <c r="B177" s="167" t="s">
        <v>1170</v>
      </c>
      <c r="C177" s="167" t="s">
        <v>1211</v>
      </c>
      <c r="D177" s="169" t="s">
        <v>347</v>
      </c>
      <c r="E177" s="208">
        <v>1</v>
      </c>
      <c r="F177" s="161"/>
      <c r="G177" s="107"/>
      <c r="H177" s="107"/>
      <c r="I177" s="107"/>
      <c r="J177" s="107"/>
      <c r="K177" s="107"/>
      <c r="L177" s="107"/>
      <c r="M177" s="107"/>
      <c r="N177" s="107"/>
      <c r="O177" s="107"/>
      <c r="P177" s="107"/>
    </row>
    <row r="178" spans="1:16" s="165" customFormat="1" x14ac:dyDescent="0.25">
      <c r="A178" s="181" t="s">
        <v>138</v>
      </c>
      <c r="B178" s="168" t="s">
        <v>1172</v>
      </c>
      <c r="C178" s="168" t="s">
        <v>1173</v>
      </c>
      <c r="D178" s="169" t="s">
        <v>347</v>
      </c>
      <c r="E178" s="208">
        <v>1</v>
      </c>
      <c r="F178" s="161"/>
      <c r="G178" s="107"/>
      <c r="H178" s="107"/>
      <c r="I178" s="107"/>
      <c r="J178" s="107"/>
      <c r="K178" s="107"/>
      <c r="L178" s="107"/>
      <c r="M178" s="107"/>
      <c r="N178" s="107"/>
      <c r="O178" s="107"/>
      <c r="P178" s="107"/>
    </row>
    <row r="179" spans="1:16" s="165" customFormat="1" ht="39.6" x14ac:dyDescent="0.25">
      <c r="A179" s="181" t="s">
        <v>139</v>
      </c>
      <c r="B179" s="177" t="s">
        <v>2865</v>
      </c>
      <c r="C179" s="177" t="s">
        <v>2866</v>
      </c>
      <c r="D179" s="169" t="s">
        <v>59</v>
      </c>
      <c r="E179" s="208">
        <v>1</v>
      </c>
      <c r="F179" s="161"/>
      <c r="G179" s="107"/>
      <c r="H179" s="107"/>
      <c r="I179" s="107"/>
      <c r="J179" s="107"/>
      <c r="K179" s="107"/>
      <c r="L179" s="107"/>
      <c r="M179" s="107"/>
      <c r="N179" s="107"/>
      <c r="O179" s="107"/>
      <c r="P179" s="107"/>
    </row>
    <row r="180" spans="1:16" s="165" customFormat="1" ht="15.6" x14ac:dyDescent="0.25">
      <c r="A180" s="181" t="s">
        <v>140</v>
      </c>
      <c r="B180" s="168" t="s">
        <v>1174</v>
      </c>
      <c r="C180" s="168" t="s">
        <v>1175</v>
      </c>
      <c r="D180" s="169" t="s">
        <v>99</v>
      </c>
      <c r="E180" s="208">
        <v>50</v>
      </c>
      <c r="F180" s="161"/>
      <c r="G180" s="107"/>
      <c r="H180" s="107"/>
      <c r="I180" s="107"/>
      <c r="J180" s="107"/>
      <c r="K180" s="107"/>
      <c r="L180" s="107"/>
      <c r="M180" s="107"/>
      <c r="N180" s="107"/>
      <c r="O180" s="107"/>
      <c r="P180" s="107"/>
    </row>
    <row r="181" spans="1:16" s="165" customFormat="1" ht="26.4" x14ac:dyDescent="0.25">
      <c r="A181" s="181" t="s">
        <v>141</v>
      </c>
      <c r="B181" s="167" t="s">
        <v>1177</v>
      </c>
      <c r="C181" s="167"/>
      <c r="D181" s="169" t="s">
        <v>59</v>
      </c>
      <c r="E181" s="226">
        <v>1</v>
      </c>
      <c r="F181" s="161"/>
      <c r="G181" s="107"/>
      <c r="H181" s="107"/>
      <c r="I181" s="107"/>
      <c r="J181" s="107"/>
      <c r="K181" s="107"/>
      <c r="L181" s="107"/>
      <c r="M181" s="107"/>
      <c r="N181" s="107"/>
      <c r="O181" s="107"/>
      <c r="P181" s="107"/>
    </row>
    <row r="182" spans="1:16" s="165" customFormat="1" x14ac:dyDescent="0.25">
      <c r="A182" s="181" t="s">
        <v>142</v>
      </c>
      <c r="B182" s="167" t="s">
        <v>1178</v>
      </c>
      <c r="C182" s="167"/>
      <c r="D182" s="169" t="s">
        <v>59</v>
      </c>
      <c r="E182" s="226">
        <v>1</v>
      </c>
      <c r="F182" s="161"/>
      <c r="G182" s="107"/>
      <c r="H182" s="107"/>
      <c r="I182" s="107"/>
      <c r="J182" s="107"/>
      <c r="K182" s="107"/>
      <c r="L182" s="107"/>
      <c r="M182" s="107"/>
      <c r="N182" s="107"/>
      <c r="O182" s="107"/>
      <c r="P182" s="107"/>
    </row>
    <row r="183" spans="1:16" s="165" customFormat="1" ht="26.4" x14ac:dyDescent="0.25">
      <c r="A183" s="181" t="s">
        <v>143</v>
      </c>
      <c r="B183" s="167" t="s">
        <v>1179</v>
      </c>
      <c r="C183" s="167"/>
      <c r="D183" s="169" t="s">
        <v>59</v>
      </c>
      <c r="E183" s="226">
        <v>1</v>
      </c>
      <c r="F183" s="161"/>
      <c r="G183" s="107"/>
      <c r="H183" s="107"/>
      <c r="I183" s="107"/>
      <c r="J183" s="107"/>
      <c r="K183" s="107"/>
      <c r="L183" s="107"/>
      <c r="M183" s="107"/>
      <c r="N183" s="107"/>
      <c r="O183" s="107"/>
      <c r="P183" s="107"/>
    </row>
    <row r="184" spans="1:16" s="165" customFormat="1" ht="26.4" x14ac:dyDescent="0.25">
      <c r="A184" s="181" t="s">
        <v>144</v>
      </c>
      <c r="B184" s="167" t="s">
        <v>1180</v>
      </c>
      <c r="C184" s="167"/>
      <c r="D184" s="169" t="s">
        <v>59</v>
      </c>
      <c r="E184" s="226">
        <v>1</v>
      </c>
      <c r="F184" s="161"/>
      <c r="G184" s="107"/>
      <c r="H184" s="107"/>
      <c r="I184" s="107"/>
      <c r="J184" s="107"/>
      <c r="K184" s="107"/>
      <c r="L184" s="107"/>
      <c r="M184" s="107"/>
      <c r="N184" s="107"/>
      <c r="O184" s="107"/>
      <c r="P184" s="107"/>
    </row>
    <row r="185" spans="1:16" s="9" customFormat="1" ht="52.8" x14ac:dyDescent="0.25">
      <c r="A185" s="181" t="s">
        <v>145</v>
      </c>
      <c r="B185" s="123" t="s">
        <v>1297</v>
      </c>
      <c r="C185" s="123"/>
      <c r="D185" s="169" t="s">
        <v>59</v>
      </c>
      <c r="E185" s="368">
        <v>1</v>
      </c>
      <c r="F185" s="161"/>
      <c r="G185" s="107"/>
      <c r="H185" s="107"/>
      <c r="I185" s="107"/>
      <c r="J185" s="107"/>
      <c r="K185" s="107"/>
      <c r="L185" s="107"/>
      <c r="M185" s="107"/>
      <c r="N185" s="107"/>
      <c r="O185" s="107"/>
      <c r="P185" s="107"/>
    </row>
    <row r="186" spans="1:16" s="9" customFormat="1" x14ac:dyDescent="0.25">
      <c r="A186" s="369">
        <v>4</v>
      </c>
      <c r="B186" s="370" t="s">
        <v>1212</v>
      </c>
      <c r="C186" s="123"/>
      <c r="D186" s="124"/>
      <c r="E186" s="368"/>
      <c r="F186" s="161"/>
      <c r="G186" s="107"/>
      <c r="H186" s="107"/>
      <c r="I186" s="107"/>
      <c r="J186" s="107"/>
      <c r="K186" s="107"/>
      <c r="L186" s="107"/>
      <c r="M186" s="107"/>
      <c r="N186" s="107"/>
      <c r="O186" s="107"/>
      <c r="P186" s="107"/>
    </row>
    <row r="187" spans="1:16" s="9" customFormat="1" ht="39.6" x14ac:dyDescent="0.25">
      <c r="A187" s="94" t="s">
        <v>398</v>
      </c>
      <c r="B187" s="123" t="s">
        <v>1213</v>
      </c>
      <c r="C187" s="123" t="s">
        <v>1214</v>
      </c>
      <c r="D187" s="124" t="s">
        <v>59</v>
      </c>
      <c r="E187" s="368">
        <v>1</v>
      </c>
      <c r="F187" s="161"/>
      <c r="G187" s="107"/>
      <c r="H187" s="107"/>
      <c r="I187" s="107"/>
      <c r="J187" s="107"/>
      <c r="K187" s="107"/>
      <c r="L187" s="107"/>
      <c r="M187" s="107"/>
      <c r="N187" s="107"/>
      <c r="O187" s="107"/>
      <c r="P187" s="107"/>
    </row>
    <row r="188" spans="1:16" s="9" customFormat="1" x14ac:dyDescent="0.25">
      <c r="A188" s="94" t="s">
        <v>791</v>
      </c>
      <c r="B188" s="123" t="s">
        <v>1215</v>
      </c>
      <c r="C188" s="123" t="s">
        <v>1216</v>
      </c>
      <c r="D188" s="124" t="s">
        <v>59</v>
      </c>
      <c r="E188" s="368">
        <v>1</v>
      </c>
      <c r="F188" s="161"/>
      <c r="G188" s="107"/>
      <c r="H188" s="107"/>
      <c r="I188" s="107"/>
      <c r="J188" s="107"/>
      <c r="K188" s="107"/>
      <c r="L188" s="107"/>
      <c r="M188" s="107"/>
      <c r="N188" s="107"/>
      <c r="O188" s="107"/>
      <c r="P188" s="107"/>
    </row>
    <row r="189" spans="1:16" s="9" customFormat="1" x14ac:dyDescent="0.25">
      <c r="A189" s="94" t="s">
        <v>792</v>
      </c>
      <c r="B189" s="123" t="s">
        <v>1217</v>
      </c>
      <c r="C189" s="123" t="s">
        <v>1218</v>
      </c>
      <c r="D189" s="124" t="s">
        <v>59</v>
      </c>
      <c r="E189" s="368">
        <v>1</v>
      </c>
      <c r="F189" s="161"/>
      <c r="G189" s="107"/>
      <c r="H189" s="107"/>
      <c r="I189" s="107"/>
      <c r="J189" s="107"/>
      <c r="K189" s="107"/>
      <c r="L189" s="107"/>
      <c r="M189" s="107"/>
      <c r="N189" s="107"/>
      <c r="O189" s="107"/>
      <c r="P189" s="107"/>
    </row>
    <row r="190" spans="1:16" s="9" customFormat="1" x14ac:dyDescent="0.25">
      <c r="A190" s="94" t="s">
        <v>793</v>
      </c>
      <c r="B190" s="123" t="s">
        <v>1132</v>
      </c>
      <c r="C190" s="123" t="s">
        <v>1133</v>
      </c>
      <c r="D190" s="124" t="s">
        <v>56</v>
      </c>
      <c r="E190" s="368">
        <v>10</v>
      </c>
      <c r="F190" s="161"/>
      <c r="G190" s="107"/>
      <c r="H190" s="107"/>
      <c r="I190" s="107"/>
      <c r="J190" s="107"/>
      <c r="K190" s="107"/>
      <c r="L190" s="107"/>
      <c r="M190" s="107"/>
      <c r="N190" s="107"/>
      <c r="O190" s="107"/>
      <c r="P190" s="107"/>
    </row>
    <row r="191" spans="1:16" s="9" customFormat="1" x14ac:dyDescent="0.25">
      <c r="A191" s="94" t="s">
        <v>794</v>
      </c>
      <c r="B191" s="123" t="s">
        <v>1132</v>
      </c>
      <c r="C191" s="123" t="s">
        <v>1183</v>
      </c>
      <c r="D191" s="124" t="s">
        <v>56</v>
      </c>
      <c r="E191" s="368">
        <v>7</v>
      </c>
      <c r="F191" s="161"/>
      <c r="G191" s="107"/>
      <c r="H191" s="107"/>
      <c r="I191" s="107"/>
      <c r="J191" s="107"/>
      <c r="K191" s="107"/>
      <c r="L191" s="107"/>
      <c r="M191" s="107"/>
      <c r="N191" s="107"/>
      <c r="O191" s="107"/>
      <c r="P191" s="107"/>
    </row>
    <row r="192" spans="1:16" s="9" customFormat="1" x14ac:dyDescent="0.25">
      <c r="A192" s="94" t="s">
        <v>795</v>
      </c>
      <c r="B192" s="123" t="s">
        <v>1132</v>
      </c>
      <c r="C192" s="123" t="s">
        <v>1066</v>
      </c>
      <c r="D192" s="124" t="s">
        <v>56</v>
      </c>
      <c r="E192" s="368">
        <v>20</v>
      </c>
      <c r="F192" s="161"/>
      <c r="G192" s="107"/>
      <c r="H192" s="107"/>
      <c r="I192" s="107"/>
      <c r="J192" s="107"/>
      <c r="K192" s="107"/>
      <c r="L192" s="107"/>
      <c r="M192" s="107"/>
      <c r="N192" s="107"/>
      <c r="O192" s="107"/>
      <c r="P192" s="107"/>
    </row>
    <row r="193" spans="1:16" s="9" customFormat="1" x14ac:dyDescent="0.25">
      <c r="A193" s="94" t="s">
        <v>796</v>
      </c>
      <c r="B193" s="123" t="s">
        <v>1154</v>
      </c>
      <c r="C193" s="123" t="s">
        <v>1155</v>
      </c>
      <c r="D193" s="124" t="s">
        <v>347</v>
      </c>
      <c r="E193" s="368">
        <v>4</v>
      </c>
      <c r="F193" s="161"/>
      <c r="G193" s="107"/>
      <c r="H193" s="107"/>
      <c r="I193" s="107"/>
      <c r="J193" s="107"/>
      <c r="K193" s="107"/>
      <c r="L193" s="107"/>
      <c r="M193" s="107"/>
      <c r="N193" s="107"/>
      <c r="O193" s="107"/>
      <c r="P193" s="107"/>
    </row>
    <row r="194" spans="1:16" s="9" customFormat="1" x14ac:dyDescent="0.25">
      <c r="A194" s="94" t="s">
        <v>797</v>
      </c>
      <c r="B194" s="123" t="s">
        <v>1154</v>
      </c>
      <c r="C194" s="123" t="s">
        <v>1187</v>
      </c>
      <c r="D194" s="124" t="s">
        <v>347</v>
      </c>
      <c r="E194" s="368">
        <v>1</v>
      </c>
      <c r="F194" s="161"/>
      <c r="G194" s="107"/>
      <c r="H194" s="107"/>
      <c r="I194" s="107"/>
      <c r="J194" s="107"/>
      <c r="K194" s="107"/>
      <c r="L194" s="107"/>
      <c r="M194" s="107"/>
      <c r="N194" s="107"/>
      <c r="O194" s="107"/>
      <c r="P194" s="107"/>
    </row>
    <row r="195" spans="1:16" s="9" customFormat="1" x14ac:dyDescent="0.25">
      <c r="A195" s="94" t="s">
        <v>798</v>
      </c>
      <c r="B195" s="123" t="s">
        <v>1156</v>
      </c>
      <c r="C195" s="123" t="s">
        <v>1157</v>
      </c>
      <c r="D195" s="124" t="s">
        <v>347</v>
      </c>
      <c r="E195" s="368">
        <v>4</v>
      </c>
      <c r="F195" s="161"/>
      <c r="G195" s="107"/>
      <c r="H195" s="107"/>
      <c r="I195" s="107"/>
      <c r="J195" s="107"/>
      <c r="K195" s="107"/>
      <c r="L195" s="107"/>
      <c r="M195" s="107"/>
      <c r="N195" s="107"/>
      <c r="O195" s="107"/>
      <c r="P195" s="107"/>
    </row>
    <row r="196" spans="1:16" s="9" customFormat="1" x14ac:dyDescent="0.25">
      <c r="A196" s="94" t="s">
        <v>799</v>
      </c>
      <c r="B196" s="123" t="s">
        <v>1156</v>
      </c>
      <c r="C196" s="123" t="s">
        <v>1188</v>
      </c>
      <c r="D196" s="124" t="s">
        <v>347</v>
      </c>
      <c r="E196" s="368">
        <v>1</v>
      </c>
      <c r="F196" s="161"/>
      <c r="G196" s="107"/>
      <c r="H196" s="107"/>
      <c r="I196" s="107"/>
      <c r="J196" s="107"/>
      <c r="K196" s="107"/>
      <c r="L196" s="107"/>
      <c r="M196" s="107"/>
      <c r="N196" s="107"/>
      <c r="O196" s="107"/>
      <c r="P196" s="107"/>
    </row>
    <row r="197" spans="1:16" s="9" customFormat="1" x14ac:dyDescent="0.25">
      <c r="A197" s="94" t="s">
        <v>800</v>
      </c>
      <c r="B197" s="123" t="s">
        <v>1167</v>
      </c>
      <c r="C197" s="123" t="s">
        <v>1219</v>
      </c>
      <c r="D197" s="124" t="s">
        <v>347</v>
      </c>
      <c r="E197" s="368">
        <v>2</v>
      </c>
      <c r="F197" s="161"/>
      <c r="G197" s="107"/>
      <c r="H197" s="107"/>
      <c r="I197" s="107"/>
      <c r="J197" s="107"/>
      <c r="K197" s="107"/>
      <c r="L197" s="107"/>
      <c r="M197" s="107"/>
      <c r="N197" s="107"/>
      <c r="O197" s="107"/>
      <c r="P197" s="107"/>
    </row>
    <row r="198" spans="1:16" s="9" customFormat="1" x14ac:dyDescent="0.25">
      <c r="A198" s="94" t="s">
        <v>801</v>
      </c>
      <c r="B198" s="123" t="s">
        <v>1220</v>
      </c>
      <c r="C198" s="123"/>
      <c r="D198" s="124" t="s">
        <v>59</v>
      </c>
      <c r="E198" s="368">
        <v>1</v>
      </c>
      <c r="F198" s="161"/>
      <c r="G198" s="107"/>
      <c r="H198" s="107"/>
      <c r="I198" s="107"/>
      <c r="J198" s="107"/>
      <c r="K198" s="107"/>
      <c r="L198" s="107"/>
      <c r="M198" s="107"/>
      <c r="N198" s="107"/>
      <c r="O198" s="107"/>
      <c r="P198" s="107"/>
    </row>
    <row r="199" spans="1:16" s="9" customFormat="1" x14ac:dyDescent="0.25">
      <c r="A199" s="94" t="s">
        <v>802</v>
      </c>
      <c r="B199" s="123" t="s">
        <v>1178</v>
      </c>
      <c r="C199" s="123"/>
      <c r="D199" s="124" t="s">
        <v>59</v>
      </c>
      <c r="E199" s="368">
        <v>1</v>
      </c>
      <c r="F199" s="161"/>
      <c r="G199" s="107"/>
      <c r="H199" s="107"/>
      <c r="I199" s="107"/>
      <c r="J199" s="107"/>
      <c r="K199" s="107"/>
      <c r="L199" s="107"/>
      <c r="M199" s="107"/>
      <c r="N199" s="107"/>
      <c r="O199" s="107"/>
      <c r="P199" s="107"/>
    </row>
    <row r="200" spans="1:16" s="9" customFormat="1" ht="26.4" x14ac:dyDescent="0.25">
      <c r="A200" s="94" t="s">
        <v>803</v>
      </c>
      <c r="B200" s="123" t="s">
        <v>1179</v>
      </c>
      <c r="C200" s="123"/>
      <c r="D200" s="124" t="s">
        <v>59</v>
      </c>
      <c r="E200" s="368">
        <v>1</v>
      </c>
      <c r="F200" s="161"/>
      <c r="G200" s="107"/>
      <c r="H200" s="107"/>
      <c r="I200" s="107"/>
      <c r="J200" s="107"/>
      <c r="K200" s="107"/>
      <c r="L200" s="107"/>
      <c r="M200" s="107"/>
      <c r="N200" s="107"/>
      <c r="O200" s="107"/>
      <c r="P200" s="107"/>
    </row>
    <row r="201" spans="1:16" s="9" customFormat="1" ht="26.4" x14ac:dyDescent="0.25">
      <c r="A201" s="94" t="s">
        <v>804</v>
      </c>
      <c r="B201" s="123" t="s">
        <v>1180</v>
      </c>
      <c r="C201" s="123"/>
      <c r="D201" s="124" t="s">
        <v>59</v>
      </c>
      <c r="E201" s="368">
        <v>1</v>
      </c>
      <c r="F201" s="161"/>
      <c r="G201" s="107"/>
      <c r="H201" s="107"/>
      <c r="I201" s="107"/>
      <c r="J201" s="107"/>
      <c r="K201" s="107"/>
      <c r="L201" s="107"/>
      <c r="M201" s="107"/>
      <c r="N201" s="107"/>
      <c r="O201" s="107"/>
      <c r="P201" s="107"/>
    </row>
    <row r="202" spans="1:16" s="9" customFormat="1" ht="52.8" x14ac:dyDescent="0.25">
      <c r="A202" s="94" t="s">
        <v>805</v>
      </c>
      <c r="B202" s="123" t="s">
        <v>1297</v>
      </c>
      <c r="C202" s="123"/>
      <c r="D202" s="124" t="s">
        <v>59</v>
      </c>
      <c r="E202" s="368">
        <v>1</v>
      </c>
      <c r="F202" s="161"/>
      <c r="G202" s="107"/>
      <c r="H202" s="107"/>
      <c r="I202" s="107"/>
      <c r="J202" s="107"/>
      <c r="K202" s="107"/>
      <c r="L202" s="107"/>
      <c r="M202" s="107"/>
      <c r="N202" s="107"/>
      <c r="O202" s="107"/>
      <c r="P202" s="107"/>
    </row>
    <row r="203" spans="1:16" s="9" customFormat="1" x14ac:dyDescent="0.25">
      <c r="A203" s="369">
        <v>5</v>
      </c>
      <c r="B203" s="370" t="s">
        <v>1221</v>
      </c>
      <c r="C203" s="123"/>
      <c r="D203" s="124"/>
      <c r="E203" s="368"/>
      <c r="F203" s="161"/>
      <c r="G203" s="107"/>
      <c r="H203" s="107"/>
      <c r="I203" s="107"/>
      <c r="J203" s="107"/>
      <c r="K203" s="107"/>
      <c r="L203" s="107"/>
      <c r="M203" s="107"/>
      <c r="N203" s="107"/>
      <c r="O203" s="107"/>
      <c r="P203" s="107"/>
    </row>
    <row r="204" spans="1:16" s="9" customFormat="1" ht="39.6" x14ac:dyDescent="0.25">
      <c r="A204" s="94" t="s">
        <v>820</v>
      </c>
      <c r="B204" s="123" t="s">
        <v>1213</v>
      </c>
      <c r="C204" s="123" t="s">
        <v>1214</v>
      </c>
      <c r="D204" s="124" t="s">
        <v>59</v>
      </c>
      <c r="E204" s="368">
        <v>1</v>
      </c>
      <c r="F204" s="161"/>
      <c r="G204" s="107"/>
      <c r="H204" s="107"/>
      <c r="I204" s="107"/>
      <c r="J204" s="107"/>
      <c r="K204" s="107"/>
      <c r="L204" s="107"/>
      <c r="M204" s="107"/>
      <c r="N204" s="107"/>
      <c r="O204" s="107"/>
      <c r="P204" s="107"/>
    </row>
    <row r="205" spans="1:16" s="9" customFormat="1" x14ac:dyDescent="0.25">
      <c r="A205" s="94" t="s">
        <v>821</v>
      </c>
      <c r="B205" s="123" t="s">
        <v>1215</v>
      </c>
      <c r="C205" s="123" t="s">
        <v>1216</v>
      </c>
      <c r="D205" s="124" t="s">
        <v>59</v>
      </c>
      <c r="E205" s="368">
        <v>1</v>
      </c>
      <c r="F205" s="161"/>
      <c r="G205" s="107"/>
      <c r="H205" s="107"/>
      <c r="I205" s="107"/>
      <c r="J205" s="107"/>
      <c r="K205" s="107"/>
      <c r="L205" s="107"/>
      <c r="M205" s="107"/>
      <c r="N205" s="107"/>
      <c r="O205" s="107"/>
      <c r="P205" s="107"/>
    </row>
    <row r="206" spans="1:16" s="9" customFormat="1" x14ac:dyDescent="0.25">
      <c r="A206" s="94" t="s">
        <v>822</v>
      </c>
      <c r="B206" s="123" t="s">
        <v>1132</v>
      </c>
      <c r="C206" s="123" t="s">
        <v>1133</v>
      </c>
      <c r="D206" s="124" t="s">
        <v>56</v>
      </c>
      <c r="E206" s="368">
        <v>12</v>
      </c>
      <c r="F206" s="161"/>
      <c r="G206" s="107"/>
      <c r="H206" s="107"/>
      <c r="I206" s="107"/>
      <c r="J206" s="107"/>
      <c r="K206" s="107"/>
      <c r="L206" s="107"/>
      <c r="M206" s="107"/>
      <c r="N206" s="107"/>
      <c r="O206" s="107"/>
      <c r="P206" s="107"/>
    </row>
    <row r="207" spans="1:16" s="9" customFormat="1" x14ac:dyDescent="0.25">
      <c r="A207" s="94" t="s">
        <v>823</v>
      </c>
      <c r="B207" s="123" t="s">
        <v>1132</v>
      </c>
      <c r="C207" s="123" t="s">
        <v>1183</v>
      </c>
      <c r="D207" s="124" t="s">
        <v>56</v>
      </c>
      <c r="E207" s="368">
        <v>8</v>
      </c>
      <c r="F207" s="161"/>
      <c r="G207" s="107"/>
      <c r="H207" s="107"/>
      <c r="I207" s="107"/>
      <c r="J207" s="107"/>
      <c r="K207" s="107"/>
      <c r="L207" s="107"/>
      <c r="M207" s="107"/>
      <c r="N207" s="107"/>
      <c r="O207" s="107"/>
      <c r="P207" s="107"/>
    </row>
    <row r="208" spans="1:16" s="9" customFormat="1" x14ac:dyDescent="0.25">
      <c r="A208" s="94" t="s">
        <v>824</v>
      </c>
      <c r="B208" s="123" t="s">
        <v>1132</v>
      </c>
      <c r="C208" s="123" t="s">
        <v>1066</v>
      </c>
      <c r="D208" s="124" t="s">
        <v>56</v>
      </c>
      <c r="E208" s="368">
        <v>18</v>
      </c>
      <c r="F208" s="161"/>
      <c r="G208" s="107"/>
      <c r="H208" s="107"/>
      <c r="I208" s="107"/>
      <c r="J208" s="107"/>
      <c r="K208" s="107"/>
      <c r="L208" s="107"/>
      <c r="M208" s="107"/>
      <c r="N208" s="107"/>
      <c r="O208" s="107"/>
      <c r="P208" s="107"/>
    </row>
    <row r="209" spans="1:16" s="9" customFormat="1" x14ac:dyDescent="0.25">
      <c r="A209" s="94" t="s">
        <v>825</v>
      </c>
      <c r="B209" s="123" t="s">
        <v>1154</v>
      </c>
      <c r="C209" s="123" t="s">
        <v>1155</v>
      </c>
      <c r="D209" s="124" t="s">
        <v>1400</v>
      </c>
      <c r="E209" s="368">
        <v>4</v>
      </c>
      <c r="F209" s="161"/>
      <c r="G209" s="107"/>
      <c r="H209" s="107"/>
      <c r="I209" s="107"/>
      <c r="J209" s="107"/>
      <c r="K209" s="107"/>
      <c r="L209" s="107"/>
      <c r="M209" s="107"/>
      <c r="N209" s="107"/>
      <c r="O209" s="107"/>
      <c r="P209" s="107"/>
    </row>
    <row r="210" spans="1:16" s="9" customFormat="1" x14ac:dyDescent="0.25">
      <c r="A210" s="94" t="s">
        <v>826</v>
      </c>
      <c r="B210" s="123" t="s">
        <v>1154</v>
      </c>
      <c r="C210" s="123" t="s">
        <v>1187</v>
      </c>
      <c r="D210" s="124" t="s">
        <v>1400</v>
      </c>
      <c r="E210" s="368">
        <v>1</v>
      </c>
      <c r="F210" s="161"/>
      <c r="G210" s="107"/>
      <c r="H210" s="107"/>
      <c r="I210" s="107"/>
      <c r="J210" s="107"/>
      <c r="K210" s="107"/>
      <c r="L210" s="107"/>
      <c r="M210" s="107"/>
      <c r="N210" s="107"/>
      <c r="O210" s="107"/>
      <c r="P210" s="107"/>
    </row>
    <row r="211" spans="1:16" s="9" customFormat="1" x14ac:dyDescent="0.25">
      <c r="A211" s="94" t="s">
        <v>827</v>
      </c>
      <c r="B211" s="123" t="s">
        <v>1156</v>
      </c>
      <c r="C211" s="123" t="s">
        <v>1157</v>
      </c>
      <c r="D211" s="124" t="s">
        <v>1400</v>
      </c>
      <c r="E211" s="368">
        <v>4</v>
      </c>
      <c r="F211" s="161"/>
      <c r="G211" s="107"/>
      <c r="H211" s="107"/>
      <c r="I211" s="107"/>
      <c r="J211" s="107"/>
      <c r="K211" s="107"/>
      <c r="L211" s="107"/>
      <c r="M211" s="107"/>
      <c r="N211" s="107"/>
      <c r="O211" s="107"/>
      <c r="P211" s="107"/>
    </row>
    <row r="212" spans="1:16" s="9" customFormat="1" x14ac:dyDescent="0.25">
      <c r="A212" s="94" t="s">
        <v>828</v>
      </c>
      <c r="B212" s="123" t="s">
        <v>1156</v>
      </c>
      <c r="C212" s="123" t="s">
        <v>1188</v>
      </c>
      <c r="D212" s="124" t="s">
        <v>1400</v>
      </c>
      <c r="E212" s="368">
        <v>1</v>
      </c>
      <c r="F212" s="161"/>
      <c r="G212" s="107"/>
      <c r="H212" s="107"/>
      <c r="I212" s="107"/>
      <c r="J212" s="107"/>
      <c r="K212" s="107"/>
      <c r="L212" s="107"/>
      <c r="M212" s="107"/>
      <c r="N212" s="107"/>
      <c r="O212" s="107"/>
      <c r="P212" s="107"/>
    </row>
    <row r="213" spans="1:16" s="9" customFormat="1" x14ac:dyDescent="0.25">
      <c r="A213" s="94" t="s">
        <v>829</v>
      </c>
      <c r="B213" s="123" t="s">
        <v>1167</v>
      </c>
      <c r="C213" s="123" t="s">
        <v>1219</v>
      </c>
      <c r="D213" s="124" t="s">
        <v>1400</v>
      </c>
      <c r="E213" s="368">
        <v>2</v>
      </c>
      <c r="F213" s="161"/>
      <c r="G213" s="107"/>
      <c r="H213" s="107"/>
      <c r="I213" s="107"/>
      <c r="J213" s="107"/>
      <c r="K213" s="107"/>
      <c r="L213" s="107"/>
      <c r="M213" s="107"/>
      <c r="N213" s="107"/>
      <c r="O213" s="107"/>
      <c r="P213" s="107"/>
    </row>
    <row r="214" spans="1:16" s="9" customFormat="1" x14ac:dyDescent="0.25">
      <c r="A214" s="94" t="s">
        <v>830</v>
      </c>
      <c r="B214" s="123" t="s">
        <v>1220</v>
      </c>
      <c r="C214" s="123"/>
      <c r="D214" s="124" t="s">
        <v>59</v>
      </c>
      <c r="E214" s="368">
        <v>1</v>
      </c>
      <c r="F214" s="161"/>
      <c r="G214" s="107"/>
      <c r="H214" s="107"/>
      <c r="I214" s="107"/>
      <c r="J214" s="107"/>
      <c r="K214" s="107"/>
      <c r="L214" s="107"/>
      <c r="M214" s="107"/>
      <c r="N214" s="107"/>
      <c r="O214" s="107"/>
      <c r="P214" s="107"/>
    </row>
    <row r="215" spans="1:16" s="9" customFormat="1" x14ac:dyDescent="0.25">
      <c r="A215" s="94" t="s">
        <v>831</v>
      </c>
      <c r="B215" s="123" t="s">
        <v>1178</v>
      </c>
      <c r="C215" s="123"/>
      <c r="D215" s="124" t="s">
        <v>59</v>
      </c>
      <c r="E215" s="368">
        <v>1</v>
      </c>
      <c r="F215" s="161"/>
      <c r="G215" s="107"/>
      <c r="H215" s="107"/>
      <c r="I215" s="107"/>
      <c r="J215" s="107"/>
      <c r="K215" s="107"/>
      <c r="L215" s="107"/>
      <c r="M215" s="107"/>
      <c r="N215" s="107"/>
      <c r="O215" s="107"/>
      <c r="P215" s="107"/>
    </row>
    <row r="216" spans="1:16" s="9" customFormat="1" ht="26.4" x14ac:dyDescent="0.25">
      <c r="A216" s="94" t="s">
        <v>832</v>
      </c>
      <c r="B216" s="123" t="s">
        <v>1179</v>
      </c>
      <c r="C216" s="123"/>
      <c r="D216" s="124" t="s">
        <v>59</v>
      </c>
      <c r="E216" s="368">
        <v>1</v>
      </c>
      <c r="F216" s="161"/>
      <c r="G216" s="107"/>
      <c r="H216" s="107"/>
      <c r="I216" s="107"/>
      <c r="J216" s="107"/>
      <c r="K216" s="107"/>
      <c r="L216" s="107"/>
      <c r="M216" s="107"/>
      <c r="N216" s="107"/>
      <c r="O216" s="107"/>
      <c r="P216" s="107"/>
    </row>
    <row r="217" spans="1:16" s="9" customFormat="1" ht="26.4" x14ac:dyDescent="0.25">
      <c r="A217" s="94" t="s">
        <v>833</v>
      </c>
      <c r="B217" s="123" t="s">
        <v>1180</v>
      </c>
      <c r="C217" s="123"/>
      <c r="D217" s="124" t="s">
        <v>59</v>
      </c>
      <c r="E217" s="368">
        <v>1</v>
      </c>
      <c r="F217" s="161"/>
      <c r="G217" s="107"/>
      <c r="H217" s="107"/>
      <c r="I217" s="107"/>
      <c r="J217" s="107"/>
      <c r="K217" s="107"/>
      <c r="L217" s="107"/>
      <c r="M217" s="107"/>
      <c r="N217" s="107"/>
      <c r="O217" s="107"/>
      <c r="P217" s="107"/>
    </row>
    <row r="218" spans="1:16" s="9" customFormat="1" ht="52.8" x14ac:dyDescent="0.25">
      <c r="A218" s="94" t="s">
        <v>980</v>
      </c>
      <c r="B218" s="123" t="s">
        <v>1297</v>
      </c>
      <c r="C218" s="123"/>
      <c r="D218" s="124" t="s">
        <v>59</v>
      </c>
      <c r="E218" s="368">
        <v>1</v>
      </c>
      <c r="F218" s="161"/>
      <c r="G218" s="107"/>
      <c r="H218" s="107"/>
      <c r="I218" s="107"/>
      <c r="J218" s="107"/>
      <c r="K218" s="107"/>
      <c r="L218" s="107"/>
      <c r="M218" s="107"/>
      <c r="N218" s="107"/>
      <c r="O218" s="107"/>
      <c r="P218" s="107"/>
    </row>
    <row r="219" spans="1:16" s="9" customFormat="1" x14ac:dyDescent="0.25">
      <c r="A219" s="369">
        <v>6</v>
      </c>
      <c r="B219" s="370" t="s">
        <v>1222</v>
      </c>
      <c r="C219" s="123"/>
      <c r="D219" s="124"/>
      <c r="E219" s="368"/>
      <c r="F219" s="161"/>
      <c r="G219" s="107"/>
      <c r="H219" s="107"/>
      <c r="I219" s="107"/>
      <c r="J219" s="107"/>
      <c r="K219" s="107"/>
      <c r="L219" s="107"/>
      <c r="M219" s="107"/>
      <c r="N219" s="107"/>
      <c r="O219" s="107"/>
      <c r="P219" s="107"/>
    </row>
    <row r="220" spans="1:16" s="9" customFormat="1" ht="39.6" x14ac:dyDescent="0.25">
      <c r="A220" s="94" t="s">
        <v>983</v>
      </c>
      <c r="B220" s="123" t="s">
        <v>1213</v>
      </c>
      <c r="C220" s="123" t="s">
        <v>1223</v>
      </c>
      <c r="D220" s="124" t="s">
        <v>59</v>
      </c>
      <c r="E220" s="368">
        <v>1</v>
      </c>
      <c r="F220" s="161"/>
      <c r="G220" s="107"/>
      <c r="H220" s="107"/>
      <c r="I220" s="107"/>
      <c r="J220" s="107"/>
      <c r="K220" s="107"/>
      <c r="L220" s="107"/>
      <c r="M220" s="107"/>
      <c r="N220" s="107"/>
      <c r="O220" s="107"/>
      <c r="P220" s="107"/>
    </row>
    <row r="221" spans="1:16" s="9" customFormat="1" x14ac:dyDescent="0.25">
      <c r="A221" s="94" t="s">
        <v>984</v>
      </c>
      <c r="B221" s="123" t="s">
        <v>1215</v>
      </c>
      <c r="C221" s="123" t="s">
        <v>1216</v>
      </c>
      <c r="D221" s="124" t="s">
        <v>59</v>
      </c>
      <c r="E221" s="368">
        <v>1</v>
      </c>
      <c r="F221" s="161"/>
      <c r="G221" s="107"/>
      <c r="H221" s="107"/>
      <c r="I221" s="107"/>
      <c r="J221" s="107"/>
      <c r="K221" s="107"/>
      <c r="L221" s="107"/>
      <c r="M221" s="107"/>
      <c r="N221" s="107"/>
      <c r="O221" s="107"/>
      <c r="P221" s="107"/>
    </row>
    <row r="222" spans="1:16" s="9" customFormat="1" x14ac:dyDescent="0.25">
      <c r="A222" s="94" t="s">
        <v>985</v>
      </c>
      <c r="B222" s="123" t="s">
        <v>1217</v>
      </c>
      <c r="C222" s="123" t="s">
        <v>1218</v>
      </c>
      <c r="D222" s="124" t="s">
        <v>59</v>
      </c>
      <c r="E222" s="368">
        <v>1</v>
      </c>
      <c r="F222" s="161"/>
      <c r="G222" s="107"/>
      <c r="H222" s="107"/>
      <c r="I222" s="107"/>
      <c r="J222" s="107"/>
      <c r="K222" s="107"/>
      <c r="L222" s="107"/>
      <c r="M222" s="107"/>
      <c r="N222" s="107"/>
      <c r="O222" s="107"/>
      <c r="P222" s="107"/>
    </row>
    <row r="223" spans="1:16" s="9" customFormat="1" x14ac:dyDescent="0.25">
      <c r="A223" s="94" t="s">
        <v>986</v>
      </c>
      <c r="B223" s="123" t="s">
        <v>1132</v>
      </c>
      <c r="C223" s="123" t="s">
        <v>1133</v>
      </c>
      <c r="D223" s="124" t="s">
        <v>56</v>
      </c>
      <c r="E223" s="368">
        <v>5</v>
      </c>
      <c r="F223" s="161"/>
      <c r="G223" s="107"/>
      <c r="H223" s="107"/>
      <c r="I223" s="107"/>
      <c r="J223" s="107"/>
      <c r="K223" s="107"/>
      <c r="L223" s="107"/>
      <c r="M223" s="107"/>
      <c r="N223" s="107"/>
      <c r="O223" s="107"/>
      <c r="P223" s="107"/>
    </row>
    <row r="224" spans="1:16" s="9" customFormat="1" x14ac:dyDescent="0.25">
      <c r="A224" s="94" t="s">
        <v>987</v>
      </c>
      <c r="B224" s="123" t="s">
        <v>1132</v>
      </c>
      <c r="C224" s="123" t="s">
        <v>1183</v>
      </c>
      <c r="D224" s="124" t="s">
        <v>56</v>
      </c>
      <c r="E224" s="368">
        <v>14</v>
      </c>
      <c r="F224" s="161"/>
      <c r="G224" s="107"/>
      <c r="H224" s="107"/>
      <c r="I224" s="107"/>
      <c r="J224" s="107"/>
      <c r="K224" s="107"/>
      <c r="L224" s="107"/>
      <c r="M224" s="107"/>
      <c r="N224" s="107"/>
      <c r="O224" s="107"/>
      <c r="P224" s="107"/>
    </row>
    <row r="225" spans="1:16" s="9" customFormat="1" x14ac:dyDescent="0.25">
      <c r="A225" s="94" t="s">
        <v>988</v>
      </c>
      <c r="B225" s="123" t="s">
        <v>1154</v>
      </c>
      <c r="C225" s="123" t="s">
        <v>1155</v>
      </c>
      <c r="D225" s="124" t="s">
        <v>347</v>
      </c>
      <c r="E225" s="368">
        <v>3</v>
      </c>
      <c r="F225" s="161"/>
      <c r="G225" s="107"/>
      <c r="H225" s="107"/>
      <c r="I225" s="107"/>
      <c r="J225" s="107"/>
      <c r="K225" s="107"/>
      <c r="L225" s="107"/>
      <c r="M225" s="107"/>
      <c r="N225" s="107"/>
      <c r="O225" s="107"/>
      <c r="P225" s="107"/>
    </row>
    <row r="226" spans="1:16" s="9" customFormat="1" x14ac:dyDescent="0.25">
      <c r="A226" s="94" t="s">
        <v>989</v>
      </c>
      <c r="B226" s="123" t="s">
        <v>1156</v>
      </c>
      <c r="C226" s="123" t="s">
        <v>1157</v>
      </c>
      <c r="D226" s="124" t="s">
        <v>347</v>
      </c>
      <c r="E226" s="368">
        <v>3</v>
      </c>
      <c r="F226" s="161"/>
      <c r="G226" s="107"/>
      <c r="H226" s="107"/>
      <c r="I226" s="107"/>
      <c r="J226" s="107"/>
      <c r="K226" s="107"/>
      <c r="L226" s="107"/>
      <c r="M226" s="107"/>
      <c r="N226" s="107"/>
      <c r="O226" s="107"/>
      <c r="P226" s="107"/>
    </row>
    <row r="227" spans="1:16" s="9" customFormat="1" x14ac:dyDescent="0.25">
      <c r="A227" s="94" t="s">
        <v>990</v>
      </c>
      <c r="B227" s="123" t="s">
        <v>1167</v>
      </c>
      <c r="C227" s="123" t="s">
        <v>1224</v>
      </c>
      <c r="D227" s="124" t="s">
        <v>347</v>
      </c>
      <c r="E227" s="368">
        <v>1</v>
      </c>
      <c r="F227" s="161"/>
      <c r="G227" s="107"/>
      <c r="H227" s="107"/>
      <c r="I227" s="107"/>
      <c r="J227" s="107"/>
      <c r="K227" s="107"/>
      <c r="L227" s="107"/>
      <c r="M227" s="107"/>
      <c r="N227" s="107"/>
      <c r="O227" s="107"/>
      <c r="P227" s="107"/>
    </row>
    <row r="228" spans="1:16" s="9" customFormat="1" x14ac:dyDescent="0.25">
      <c r="A228" s="94" t="s">
        <v>991</v>
      </c>
      <c r="B228" s="123" t="s">
        <v>1220</v>
      </c>
      <c r="C228" s="123"/>
      <c r="D228" s="124" t="s">
        <v>59</v>
      </c>
      <c r="E228" s="368">
        <v>1</v>
      </c>
      <c r="F228" s="161"/>
      <c r="G228" s="107"/>
      <c r="H228" s="107"/>
      <c r="I228" s="107"/>
      <c r="J228" s="107"/>
      <c r="K228" s="107"/>
      <c r="L228" s="107"/>
      <c r="M228" s="107"/>
      <c r="N228" s="107"/>
      <c r="O228" s="107"/>
      <c r="P228" s="107"/>
    </row>
    <row r="229" spans="1:16" s="9" customFormat="1" x14ac:dyDescent="0.25">
      <c r="A229" s="94" t="s">
        <v>992</v>
      </c>
      <c r="B229" s="123" t="s">
        <v>1178</v>
      </c>
      <c r="C229" s="123"/>
      <c r="D229" s="124" t="s">
        <v>59</v>
      </c>
      <c r="E229" s="368">
        <v>1</v>
      </c>
      <c r="F229" s="161"/>
      <c r="G229" s="107"/>
      <c r="H229" s="107"/>
      <c r="I229" s="107"/>
      <c r="J229" s="107"/>
      <c r="K229" s="107"/>
      <c r="L229" s="107"/>
      <c r="M229" s="107"/>
      <c r="N229" s="107"/>
      <c r="O229" s="107"/>
      <c r="P229" s="107"/>
    </row>
    <row r="230" spans="1:16" s="9" customFormat="1" ht="26.4" x14ac:dyDescent="0.25">
      <c r="A230" s="94" t="s">
        <v>993</v>
      </c>
      <c r="B230" s="123" t="s">
        <v>1179</v>
      </c>
      <c r="C230" s="123"/>
      <c r="D230" s="124" t="s">
        <v>59</v>
      </c>
      <c r="E230" s="368">
        <v>1</v>
      </c>
      <c r="F230" s="161"/>
      <c r="G230" s="107"/>
      <c r="H230" s="107"/>
      <c r="I230" s="107"/>
      <c r="J230" s="107"/>
      <c r="K230" s="107"/>
      <c r="L230" s="107"/>
      <c r="M230" s="107"/>
      <c r="N230" s="107"/>
      <c r="O230" s="107"/>
      <c r="P230" s="107"/>
    </row>
    <row r="231" spans="1:16" s="9" customFormat="1" ht="26.4" x14ac:dyDescent="0.25">
      <c r="A231" s="94" t="s">
        <v>994</v>
      </c>
      <c r="B231" s="123" t="s">
        <v>1180</v>
      </c>
      <c r="C231" s="123"/>
      <c r="D231" s="124" t="s">
        <v>59</v>
      </c>
      <c r="E231" s="368">
        <v>1</v>
      </c>
      <c r="F231" s="161"/>
      <c r="G231" s="107"/>
      <c r="H231" s="107"/>
      <c r="I231" s="107"/>
      <c r="J231" s="107"/>
      <c r="K231" s="107"/>
      <c r="L231" s="107"/>
      <c r="M231" s="107"/>
      <c r="N231" s="107"/>
      <c r="O231" s="107"/>
      <c r="P231" s="107"/>
    </row>
    <row r="232" spans="1:16" s="9" customFormat="1" ht="52.8" x14ac:dyDescent="0.25">
      <c r="A232" s="94" t="s">
        <v>995</v>
      </c>
      <c r="B232" s="123" t="s">
        <v>1297</v>
      </c>
      <c r="C232" s="123"/>
      <c r="D232" s="124" t="s">
        <v>59</v>
      </c>
      <c r="E232" s="368">
        <v>1</v>
      </c>
      <c r="F232" s="161"/>
      <c r="G232" s="107"/>
      <c r="H232" s="107"/>
      <c r="I232" s="107"/>
      <c r="J232" s="107"/>
      <c r="K232" s="107"/>
      <c r="L232" s="107"/>
      <c r="M232" s="107"/>
      <c r="N232" s="107"/>
      <c r="O232" s="107"/>
      <c r="P232" s="107"/>
    </row>
    <row r="233" spans="1:16" s="9" customFormat="1" x14ac:dyDescent="0.25">
      <c r="A233" s="369">
        <v>7</v>
      </c>
      <c r="B233" s="370" t="s">
        <v>1225</v>
      </c>
      <c r="C233" s="123"/>
      <c r="D233" s="124"/>
      <c r="E233" s="368"/>
      <c r="F233" s="161"/>
      <c r="G233" s="107"/>
      <c r="H233" s="107"/>
      <c r="I233" s="107"/>
      <c r="J233" s="107"/>
      <c r="K233" s="107"/>
      <c r="L233" s="107"/>
      <c r="M233" s="107"/>
      <c r="N233" s="107"/>
      <c r="O233" s="107"/>
      <c r="P233" s="107"/>
    </row>
    <row r="234" spans="1:16" s="9" customFormat="1" ht="39.6" x14ac:dyDescent="0.25">
      <c r="A234" s="94" t="s">
        <v>1298</v>
      </c>
      <c r="B234" s="123" t="s">
        <v>1213</v>
      </c>
      <c r="C234" s="123" t="s">
        <v>1223</v>
      </c>
      <c r="D234" s="124" t="s">
        <v>59</v>
      </c>
      <c r="E234" s="368">
        <v>1</v>
      </c>
      <c r="F234" s="161"/>
      <c r="G234" s="107"/>
      <c r="H234" s="107"/>
      <c r="I234" s="107"/>
      <c r="J234" s="107"/>
      <c r="K234" s="107"/>
      <c r="L234" s="107"/>
      <c r="M234" s="107"/>
      <c r="N234" s="107"/>
      <c r="O234" s="107"/>
      <c r="P234" s="107"/>
    </row>
    <row r="235" spans="1:16" s="9" customFormat="1" x14ac:dyDescent="0.25">
      <c r="A235" s="94" t="s">
        <v>1299</v>
      </c>
      <c r="B235" s="123" t="s">
        <v>1215</v>
      </c>
      <c r="C235" s="123" t="s">
        <v>1216</v>
      </c>
      <c r="D235" s="124" t="s">
        <v>59</v>
      </c>
      <c r="E235" s="368">
        <v>1</v>
      </c>
      <c r="F235" s="161"/>
      <c r="G235" s="107"/>
      <c r="H235" s="107"/>
      <c r="I235" s="107"/>
      <c r="J235" s="107"/>
      <c r="K235" s="107"/>
      <c r="L235" s="107"/>
      <c r="M235" s="107"/>
      <c r="N235" s="107"/>
      <c r="O235" s="107"/>
      <c r="P235" s="107"/>
    </row>
    <row r="236" spans="1:16" s="9" customFormat="1" x14ac:dyDescent="0.25">
      <c r="A236" s="94" t="s">
        <v>1300</v>
      </c>
      <c r="B236" s="123" t="s">
        <v>1217</v>
      </c>
      <c r="C236" s="123" t="s">
        <v>1218</v>
      </c>
      <c r="D236" s="124" t="s">
        <v>59</v>
      </c>
      <c r="E236" s="368">
        <v>1</v>
      </c>
      <c r="F236" s="161"/>
      <c r="G236" s="107"/>
      <c r="H236" s="107"/>
      <c r="I236" s="107"/>
      <c r="J236" s="107"/>
      <c r="K236" s="107"/>
      <c r="L236" s="107"/>
      <c r="M236" s="107"/>
      <c r="N236" s="107"/>
      <c r="O236" s="107"/>
      <c r="P236" s="107"/>
    </row>
    <row r="237" spans="1:16" s="9" customFormat="1" x14ac:dyDescent="0.25">
      <c r="A237" s="94" t="s">
        <v>1301</v>
      </c>
      <c r="B237" s="123" t="s">
        <v>1132</v>
      </c>
      <c r="C237" s="123" t="s">
        <v>1133</v>
      </c>
      <c r="D237" s="124" t="s">
        <v>56</v>
      </c>
      <c r="E237" s="397">
        <v>5</v>
      </c>
      <c r="F237" s="161"/>
      <c r="G237" s="107"/>
      <c r="H237" s="107"/>
      <c r="I237" s="107"/>
      <c r="J237" s="107"/>
      <c r="K237" s="107"/>
      <c r="L237" s="107"/>
      <c r="M237" s="107"/>
      <c r="N237" s="107"/>
      <c r="O237" s="107"/>
      <c r="P237" s="107"/>
    </row>
    <row r="238" spans="1:16" s="9" customFormat="1" x14ac:dyDescent="0.25">
      <c r="A238" s="94" t="s">
        <v>1302</v>
      </c>
      <c r="B238" s="123" t="s">
        <v>1132</v>
      </c>
      <c r="C238" s="123" t="s">
        <v>1183</v>
      </c>
      <c r="D238" s="124" t="s">
        <v>56</v>
      </c>
      <c r="E238" s="397">
        <v>14</v>
      </c>
      <c r="F238" s="161"/>
      <c r="G238" s="107"/>
      <c r="H238" s="107"/>
      <c r="I238" s="107"/>
      <c r="J238" s="107"/>
      <c r="K238" s="107"/>
      <c r="L238" s="107"/>
      <c r="M238" s="107"/>
      <c r="N238" s="107"/>
      <c r="O238" s="107"/>
      <c r="P238" s="107"/>
    </row>
    <row r="239" spans="1:16" s="9" customFormat="1" x14ac:dyDescent="0.25">
      <c r="A239" s="94" t="s">
        <v>1303</v>
      </c>
      <c r="B239" s="123" t="s">
        <v>1154</v>
      </c>
      <c r="C239" s="123" t="s">
        <v>1155</v>
      </c>
      <c r="D239" s="124" t="s">
        <v>347</v>
      </c>
      <c r="E239" s="368">
        <v>3</v>
      </c>
      <c r="F239" s="161"/>
      <c r="G239" s="107"/>
      <c r="H239" s="107"/>
      <c r="I239" s="107"/>
      <c r="J239" s="107"/>
      <c r="K239" s="107"/>
      <c r="L239" s="107"/>
      <c r="M239" s="107"/>
      <c r="N239" s="107"/>
      <c r="O239" s="107"/>
      <c r="P239" s="107"/>
    </row>
    <row r="240" spans="1:16" s="9" customFormat="1" x14ac:dyDescent="0.25">
      <c r="A240" s="94" t="s">
        <v>1304</v>
      </c>
      <c r="B240" s="123" t="s">
        <v>1156</v>
      </c>
      <c r="C240" s="123" t="s">
        <v>1157</v>
      </c>
      <c r="D240" s="124" t="s">
        <v>347</v>
      </c>
      <c r="E240" s="368">
        <v>3</v>
      </c>
      <c r="F240" s="161"/>
      <c r="G240" s="107"/>
      <c r="H240" s="107"/>
      <c r="I240" s="107"/>
      <c r="J240" s="107"/>
      <c r="K240" s="107"/>
      <c r="L240" s="107"/>
      <c r="M240" s="107"/>
      <c r="N240" s="107"/>
      <c r="O240" s="107"/>
      <c r="P240" s="107"/>
    </row>
    <row r="241" spans="1:16" s="9" customFormat="1" x14ac:dyDescent="0.25">
      <c r="A241" s="94" t="s">
        <v>1305</v>
      </c>
      <c r="B241" s="123" t="s">
        <v>1167</v>
      </c>
      <c r="C241" s="123" t="s">
        <v>1224</v>
      </c>
      <c r="D241" s="124" t="s">
        <v>347</v>
      </c>
      <c r="E241" s="397">
        <v>1</v>
      </c>
      <c r="F241" s="161"/>
      <c r="G241" s="107"/>
      <c r="H241" s="107"/>
      <c r="I241" s="107"/>
      <c r="J241" s="107"/>
      <c r="K241" s="107"/>
      <c r="L241" s="107"/>
      <c r="M241" s="107"/>
      <c r="N241" s="107"/>
      <c r="O241" s="107"/>
      <c r="P241" s="107"/>
    </row>
    <row r="242" spans="1:16" s="9" customFormat="1" x14ac:dyDescent="0.25">
      <c r="A242" s="94" t="s">
        <v>1306</v>
      </c>
      <c r="B242" s="123" t="s">
        <v>1220</v>
      </c>
      <c r="C242" s="123"/>
      <c r="D242" s="124" t="s">
        <v>59</v>
      </c>
      <c r="E242" s="368">
        <v>1</v>
      </c>
      <c r="F242" s="161"/>
      <c r="G242" s="107"/>
      <c r="H242" s="107"/>
      <c r="I242" s="107"/>
      <c r="J242" s="107"/>
      <c r="K242" s="107"/>
      <c r="L242" s="107"/>
      <c r="M242" s="107"/>
      <c r="N242" s="107"/>
      <c r="O242" s="107"/>
      <c r="P242" s="107"/>
    </row>
    <row r="243" spans="1:16" s="9" customFormat="1" x14ac:dyDescent="0.25">
      <c r="A243" s="94" t="s">
        <v>1307</v>
      </c>
      <c r="B243" s="123" t="s">
        <v>1178</v>
      </c>
      <c r="C243" s="123"/>
      <c r="D243" s="124" t="s">
        <v>59</v>
      </c>
      <c r="E243" s="368">
        <v>1</v>
      </c>
      <c r="F243" s="161"/>
      <c r="G243" s="107"/>
      <c r="H243" s="107"/>
      <c r="I243" s="107"/>
      <c r="J243" s="107"/>
      <c r="K243" s="107"/>
      <c r="L243" s="107"/>
      <c r="M243" s="107"/>
      <c r="N243" s="107"/>
      <c r="O243" s="107"/>
      <c r="P243" s="107"/>
    </row>
    <row r="244" spans="1:16" s="9" customFormat="1" ht="26.4" x14ac:dyDescent="0.25">
      <c r="A244" s="94" t="s">
        <v>1308</v>
      </c>
      <c r="B244" s="123" t="s">
        <v>1179</v>
      </c>
      <c r="C244" s="123"/>
      <c r="D244" s="124" t="s">
        <v>59</v>
      </c>
      <c r="E244" s="368">
        <v>1</v>
      </c>
      <c r="F244" s="161"/>
      <c r="G244" s="107"/>
      <c r="H244" s="107"/>
      <c r="I244" s="107"/>
      <c r="J244" s="107"/>
      <c r="K244" s="107"/>
      <c r="L244" s="107"/>
      <c r="M244" s="107"/>
      <c r="N244" s="107"/>
      <c r="O244" s="107"/>
      <c r="P244" s="107"/>
    </row>
    <row r="245" spans="1:16" s="9" customFormat="1" ht="26.4" x14ac:dyDescent="0.25">
      <c r="A245" s="94" t="s">
        <v>1309</v>
      </c>
      <c r="B245" s="123" t="s">
        <v>1180</v>
      </c>
      <c r="C245" s="123"/>
      <c r="D245" s="124" t="s">
        <v>59</v>
      </c>
      <c r="E245" s="368">
        <v>1</v>
      </c>
      <c r="F245" s="161"/>
      <c r="G245" s="107"/>
      <c r="H245" s="107"/>
      <c r="I245" s="107"/>
      <c r="J245" s="107"/>
      <c r="K245" s="107"/>
      <c r="L245" s="107"/>
      <c r="M245" s="107"/>
      <c r="N245" s="107"/>
      <c r="O245" s="107"/>
      <c r="P245" s="107"/>
    </row>
    <row r="246" spans="1:16" s="9" customFormat="1" ht="52.8" x14ac:dyDescent="0.25">
      <c r="A246" s="94" t="s">
        <v>1310</v>
      </c>
      <c r="B246" s="123" t="s">
        <v>1297</v>
      </c>
      <c r="C246" s="123"/>
      <c r="D246" s="124" t="s">
        <v>59</v>
      </c>
      <c r="E246" s="368">
        <v>1</v>
      </c>
      <c r="F246" s="161"/>
      <c r="G246" s="107"/>
      <c r="H246" s="107"/>
      <c r="I246" s="107"/>
      <c r="J246" s="107"/>
      <c r="K246" s="107"/>
      <c r="L246" s="107"/>
      <c r="M246" s="107"/>
      <c r="N246" s="107"/>
      <c r="O246" s="107"/>
      <c r="P246" s="107"/>
    </row>
    <row r="247" spans="1:16" s="9" customFormat="1" x14ac:dyDescent="0.25">
      <c r="A247" s="369">
        <v>8</v>
      </c>
      <c r="B247" s="370" t="s">
        <v>2887</v>
      </c>
      <c r="C247" s="123"/>
      <c r="D247" s="124"/>
      <c r="E247" s="368"/>
      <c r="F247" s="161"/>
      <c r="G247" s="107"/>
      <c r="H247" s="107"/>
      <c r="I247" s="107"/>
      <c r="J247" s="107"/>
      <c r="K247" s="107"/>
      <c r="L247" s="107"/>
      <c r="M247" s="107"/>
      <c r="N247" s="107"/>
      <c r="O247" s="107"/>
      <c r="P247" s="107"/>
    </row>
    <row r="248" spans="1:16" s="9" customFormat="1" ht="39.6" x14ac:dyDescent="0.25">
      <c r="A248" s="94" t="s">
        <v>1312</v>
      </c>
      <c r="B248" s="123" t="s">
        <v>1213</v>
      </c>
      <c r="C248" s="123" t="s">
        <v>1223</v>
      </c>
      <c r="D248" s="124" t="s">
        <v>59</v>
      </c>
      <c r="E248" s="368">
        <v>1</v>
      </c>
      <c r="F248" s="161"/>
      <c r="G248" s="107"/>
      <c r="H248" s="107"/>
      <c r="I248" s="107"/>
      <c r="J248" s="107"/>
      <c r="K248" s="107"/>
      <c r="L248" s="107"/>
      <c r="M248" s="107"/>
      <c r="N248" s="107"/>
      <c r="O248" s="107"/>
      <c r="P248" s="107"/>
    </row>
    <row r="249" spans="1:16" s="9" customFormat="1" x14ac:dyDescent="0.25">
      <c r="A249" s="94" t="s">
        <v>1313</v>
      </c>
      <c r="B249" s="123" t="s">
        <v>1215</v>
      </c>
      <c r="C249" s="123" t="s">
        <v>1216</v>
      </c>
      <c r="D249" s="124" t="s">
        <v>59</v>
      </c>
      <c r="E249" s="368">
        <v>1</v>
      </c>
      <c r="F249" s="161"/>
      <c r="G249" s="107"/>
      <c r="H249" s="107"/>
      <c r="I249" s="107"/>
      <c r="J249" s="107"/>
      <c r="K249" s="107"/>
      <c r="L249" s="107"/>
      <c r="M249" s="107"/>
      <c r="N249" s="107"/>
      <c r="O249" s="107"/>
      <c r="P249" s="107"/>
    </row>
    <row r="250" spans="1:16" s="9" customFormat="1" x14ac:dyDescent="0.25">
      <c r="A250" s="94" t="s">
        <v>1314</v>
      </c>
      <c r="B250" s="123" t="s">
        <v>1217</v>
      </c>
      <c r="C250" s="123" t="s">
        <v>1218</v>
      </c>
      <c r="D250" s="124" t="s">
        <v>59</v>
      </c>
      <c r="E250" s="368">
        <v>1</v>
      </c>
      <c r="F250" s="161"/>
      <c r="G250" s="107"/>
      <c r="H250" s="107"/>
      <c r="I250" s="107"/>
      <c r="J250" s="107"/>
      <c r="K250" s="107"/>
      <c r="L250" s="107"/>
      <c r="M250" s="107"/>
      <c r="N250" s="107"/>
      <c r="O250" s="107"/>
      <c r="P250" s="107"/>
    </row>
    <row r="251" spans="1:16" s="9" customFormat="1" x14ac:dyDescent="0.25">
      <c r="A251" s="94" t="s">
        <v>1315</v>
      </c>
      <c r="B251" s="123" t="s">
        <v>1132</v>
      </c>
      <c r="C251" s="123" t="s">
        <v>1133</v>
      </c>
      <c r="D251" s="124" t="s">
        <v>56</v>
      </c>
      <c r="E251" s="368">
        <v>6</v>
      </c>
      <c r="F251" s="161"/>
      <c r="G251" s="107"/>
      <c r="H251" s="107"/>
      <c r="I251" s="107"/>
      <c r="J251" s="107"/>
      <c r="K251" s="107"/>
      <c r="L251" s="107"/>
      <c r="M251" s="107"/>
      <c r="N251" s="107"/>
      <c r="O251" s="107"/>
      <c r="P251" s="107"/>
    </row>
    <row r="252" spans="1:16" s="9" customFormat="1" x14ac:dyDescent="0.25">
      <c r="A252" s="94" t="s">
        <v>1316</v>
      </c>
      <c r="B252" s="123" t="s">
        <v>1132</v>
      </c>
      <c r="C252" s="123" t="s">
        <v>1183</v>
      </c>
      <c r="D252" s="124" t="s">
        <v>56</v>
      </c>
      <c r="E252" s="368">
        <v>10</v>
      </c>
      <c r="F252" s="161"/>
      <c r="G252" s="107"/>
      <c r="H252" s="107"/>
      <c r="I252" s="107"/>
      <c r="J252" s="107"/>
      <c r="K252" s="107"/>
      <c r="L252" s="107"/>
      <c r="M252" s="107"/>
      <c r="N252" s="107"/>
      <c r="O252" s="107"/>
      <c r="P252" s="107"/>
    </row>
    <row r="253" spans="1:16" s="9" customFormat="1" x14ac:dyDescent="0.25">
      <c r="A253" s="94" t="s">
        <v>1317</v>
      </c>
      <c r="B253" s="123" t="s">
        <v>1154</v>
      </c>
      <c r="C253" s="123" t="s">
        <v>1155</v>
      </c>
      <c r="D253" s="124" t="s">
        <v>347</v>
      </c>
      <c r="E253" s="368">
        <v>3</v>
      </c>
      <c r="F253" s="161"/>
      <c r="G253" s="107"/>
      <c r="H253" s="107"/>
      <c r="I253" s="107"/>
      <c r="J253" s="107"/>
      <c r="K253" s="107"/>
      <c r="L253" s="107"/>
      <c r="M253" s="107"/>
      <c r="N253" s="107"/>
      <c r="O253" s="107"/>
      <c r="P253" s="107"/>
    </row>
    <row r="254" spans="1:16" s="9" customFormat="1" x14ac:dyDescent="0.25">
      <c r="A254" s="94" t="s">
        <v>1318</v>
      </c>
      <c r="B254" s="123" t="s">
        <v>1156</v>
      </c>
      <c r="C254" s="123" t="s">
        <v>1157</v>
      </c>
      <c r="D254" s="124" t="s">
        <v>347</v>
      </c>
      <c r="E254" s="368">
        <v>3</v>
      </c>
      <c r="F254" s="161"/>
      <c r="G254" s="107"/>
      <c r="H254" s="107"/>
      <c r="I254" s="107"/>
      <c r="J254" s="107"/>
      <c r="K254" s="107"/>
      <c r="L254" s="107"/>
      <c r="M254" s="107"/>
      <c r="N254" s="107"/>
      <c r="O254" s="107"/>
      <c r="P254" s="107"/>
    </row>
    <row r="255" spans="1:16" s="9" customFormat="1" x14ac:dyDescent="0.25">
      <c r="A255" s="94" t="s">
        <v>1319</v>
      </c>
      <c r="B255" s="123" t="s">
        <v>1167</v>
      </c>
      <c r="C255" s="123" t="s">
        <v>1224</v>
      </c>
      <c r="D255" s="124" t="s">
        <v>347</v>
      </c>
      <c r="E255" s="397">
        <v>1</v>
      </c>
      <c r="F255" s="161"/>
      <c r="G255" s="107"/>
      <c r="H255" s="107"/>
      <c r="I255" s="107"/>
      <c r="J255" s="107"/>
      <c r="K255" s="107"/>
      <c r="L255" s="107"/>
      <c r="M255" s="107"/>
      <c r="N255" s="107"/>
      <c r="O255" s="107"/>
      <c r="P255" s="107"/>
    </row>
    <row r="256" spans="1:16" s="9" customFormat="1" x14ac:dyDescent="0.25">
      <c r="A256" s="94" t="s">
        <v>1320</v>
      </c>
      <c r="B256" s="123" t="s">
        <v>1220</v>
      </c>
      <c r="C256" s="123"/>
      <c r="D256" s="124" t="s">
        <v>59</v>
      </c>
      <c r="E256" s="368">
        <v>1</v>
      </c>
      <c r="F256" s="161"/>
      <c r="G256" s="107"/>
      <c r="H256" s="107"/>
      <c r="I256" s="107"/>
      <c r="J256" s="107"/>
      <c r="K256" s="107"/>
      <c r="L256" s="107"/>
      <c r="M256" s="107"/>
      <c r="N256" s="107"/>
      <c r="O256" s="107"/>
      <c r="P256" s="107"/>
    </row>
    <row r="257" spans="1:16" s="9" customFormat="1" x14ac:dyDescent="0.25">
      <c r="A257" s="94" t="s">
        <v>1321</v>
      </c>
      <c r="B257" s="123" t="s">
        <v>1178</v>
      </c>
      <c r="C257" s="123"/>
      <c r="D257" s="124" t="s">
        <v>59</v>
      </c>
      <c r="E257" s="368">
        <v>1</v>
      </c>
      <c r="F257" s="161"/>
      <c r="G257" s="107"/>
      <c r="H257" s="107"/>
      <c r="I257" s="107"/>
      <c r="J257" s="107"/>
      <c r="K257" s="107"/>
      <c r="L257" s="107"/>
      <c r="M257" s="107"/>
      <c r="N257" s="107"/>
      <c r="O257" s="107"/>
      <c r="P257" s="107"/>
    </row>
    <row r="258" spans="1:16" s="9" customFormat="1" ht="26.4" x14ac:dyDescent="0.25">
      <c r="A258" s="94" t="s">
        <v>1322</v>
      </c>
      <c r="B258" s="123" t="s">
        <v>1179</v>
      </c>
      <c r="C258" s="123"/>
      <c r="D258" s="124" t="s">
        <v>59</v>
      </c>
      <c r="E258" s="368">
        <v>1</v>
      </c>
      <c r="F258" s="161"/>
      <c r="G258" s="107"/>
      <c r="H258" s="107"/>
      <c r="I258" s="107"/>
      <c r="J258" s="107"/>
      <c r="K258" s="107"/>
      <c r="L258" s="107"/>
      <c r="M258" s="107"/>
      <c r="N258" s="107"/>
      <c r="O258" s="107"/>
      <c r="P258" s="107"/>
    </row>
    <row r="259" spans="1:16" s="9" customFormat="1" ht="26.4" x14ac:dyDescent="0.25">
      <c r="A259" s="94" t="s">
        <v>1323</v>
      </c>
      <c r="B259" s="123" t="s">
        <v>1180</v>
      </c>
      <c r="C259" s="123"/>
      <c r="D259" s="124" t="s">
        <v>59</v>
      </c>
      <c r="E259" s="368">
        <v>1</v>
      </c>
      <c r="F259" s="161"/>
      <c r="G259" s="107"/>
      <c r="H259" s="107"/>
      <c r="I259" s="107"/>
      <c r="J259" s="107"/>
      <c r="K259" s="107"/>
      <c r="L259" s="107"/>
      <c r="M259" s="107"/>
      <c r="N259" s="107"/>
      <c r="O259" s="107"/>
      <c r="P259" s="107"/>
    </row>
    <row r="260" spans="1:16" s="9" customFormat="1" ht="52.8" x14ac:dyDescent="0.25">
      <c r="A260" s="94" t="s">
        <v>1641</v>
      </c>
      <c r="B260" s="123" t="s">
        <v>1297</v>
      </c>
      <c r="C260" s="123"/>
      <c r="D260" s="124" t="s">
        <v>59</v>
      </c>
      <c r="E260" s="368">
        <v>1</v>
      </c>
      <c r="F260" s="161"/>
      <c r="G260" s="107"/>
      <c r="H260" s="107"/>
      <c r="I260" s="107"/>
      <c r="J260" s="107"/>
      <c r="K260" s="107"/>
      <c r="L260" s="107"/>
      <c r="M260" s="107"/>
      <c r="N260" s="107"/>
      <c r="O260" s="107"/>
      <c r="P260" s="107"/>
    </row>
    <row r="261" spans="1:16" s="9" customFormat="1" x14ac:dyDescent="0.25">
      <c r="A261" s="369">
        <v>9</v>
      </c>
      <c r="B261" s="370" t="s">
        <v>1226</v>
      </c>
      <c r="C261" s="123"/>
      <c r="D261" s="124"/>
      <c r="E261" s="368"/>
      <c r="F261" s="161"/>
      <c r="G261" s="107"/>
      <c r="H261" s="107"/>
      <c r="I261" s="107"/>
      <c r="J261" s="107"/>
      <c r="K261" s="107"/>
      <c r="L261" s="107"/>
      <c r="M261" s="107"/>
      <c r="N261" s="107"/>
      <c r="O261" s="107"/>
      <c r="P261" s="107"/>
    </row>
    <row r="262" spans="1:16" s="9" customFormat="1" ht="39.6" x14ac:dyDescent="0.25">
      <c r="A262" s="94" t="s">
        <v>1324</v>
      </c>
      <c r="B262" s="123" t="s">
        <v>1213</v>
      </c>
      <c r="C262" s="123" t="s">
        <v>1223</v>
      </c>
      <c r="D262" s="124" t="s">
        <v>59</v>
      </c>
      <c r="E262" s="368">
        <v>1</v>
      </c>
      <c r="F262" s="161"/>
      <c r="G262" s="107"/>
      <c r="H262" s="107"/>
      <c r="I262" s="107"/>
      <c r="J262" s="107"/>
      <c r="K262" s="107"/>
      <c r="L262" s="107"/>
      <c r="M262" s="107"/>
      <c r="N262" s="107"/>
      <c r="O262" s="107"/>
      <c r="P262" s="107"/>
    </row>
    <row r="263" spans="1:16" s="9" customFormat="1" x14ac:dyDescent="0.25">
      <c r="A263" s="94" t="s">
        <v>1325</v>
      </c>
      <c r="B263" s="123" t="s">
        <v>1215</v>
      </c>
      <c r="C263" s="123" t="s">
        <v>1216</v>
      </c>
      <c r="D263" s="124" t="s">
        <v>59</v>
      </c>
      <c r="E263" s="368">
        <v>1</v>
      </c>
      <c r="F263" s="161"/>
      <c r="G263" s="107"/>
      <c r="H263" s="107"/>
      <c r="I263" s="107"/>
      <c r="J263" s="107"/>
      <c r="K263" s="107"/>
      <c r="L263" s="107"/>
      <c r="M263" s="107"/>
      <c r="N263" s="107"/>
      <c r="O263" s="107"/>
      <c r="P263" s="107"/>
    </row>
    <row r="264" spans="1:16" s="9" customFormat="1" x14ac:dyDescent="0.25">
      <c r="A264" s="94" t="s">
        <v>1326</v>
      </c>
      <c r="B264" s="123" t="s">
        <v>1132</v>
      </c>
      <c r="C264" s="123" t="s">
        <v>1133</v>
      </c>
      <c r="D264" s="124" t="s">
        <v>56</v>
      </c>
      <c r="E264" s="368">
        <v>6</v>
      </c>
      <c r="F264" s="161"/>
      <c r="G264" s="107"/>
      <c r="H264" s="107"/>
      <c r="I264" s="107"/>
      <c r="J264" s="107"/>
      <c r="K264" s="107"/>
      <c r="L264" s="107"/>
      <c r="M264" s="107"/>
      <c r="N264" s="107"/>
      <c r="O264" s="107"/>
      <c r="P264" s="107"/>
    </row>
    <row r="265" spans="1:16" s="9" customFormat="1" x14ac:dyDescent="0.25">
      <c r="A265" s="94" t="s">
        <v>1327</v>
      </c>
      <c r="B265" s="123" t="s">
        <v>1132</v>
      </c>
      <c r="C265" s="123" t="s">
        <v>1183</v>
      </c>
      <c r="D265" s="124" t="s">
        <v>56</v>
      </c>
      <c r="E265" s="368">
        <v>10</v>
      </c>
      <c r="F265" s="161"/>
      <c r="G265" s="107"/>
      <c r="H265" s="107"/>
      <c r="I265" s="107"/>
      <c r="J265" s="107"/>
      <c r="K265" s="107"/>
      <c r="L265" s="107"/>
      <c r="M265" s="107"/>
      <c r="N265" s="107"/>
      <c r="O265" s="107"/>
      <c r="P265" s="107"/>
    </row>
    <row r="266" spans="1:16" s="9" customFormat="1" x14ac:dyDescent="0.25">
      <c r="A266" s="94" t="s">
        <v>1328</v>
      </c>
      <c r="B266" s="123" t="s">
        <v>1154</v>
      </c>
      <c r="C266" s="123" t="s">
        <v>1155</v>
      </c>
      <c r="D266" s="124" t="s">
        <v>347</v>
      </c>
      <c r="E266" s="368">
        <v>3</v>
      </c>
      <c r="F266" s="161"/>
      <c r="G266" s="107"/>
      <c r="H266" s="107"/>
      <c r="I266" s="107"/>
      <c r="J266" s="107"/>
      <c r="K266" s="107"/>
      <c r="L266" s="107"/>
      <c r="M266" s="107"/>
      <c r="N266" s="107"/>
      <c r="O266" s="107"/>
      <c r="P266" s="107"/>
    </row>
    <row r="267" spans="1:16" s="9" customFormat="1" x14ac:dyDescent="0.25">
      <c r="A267" s="94" t="s">
        <v>1329</v>
      </c>
      <c r="B267" s="123" t="s">
        <v>1156</v>
      </c>
      <c r="C267" s="123" t="s">
        <v>1157</v>
      </c>
      <c r="D267" s="124" t="s">
        <v>347</v>
      </c>
      <c r="E267" s="368">
        <v>3</v>
      </c>
      <c r="F267" s="161"/>
      <c r="G267" s="107"/>
      <c r="H267" s="107"/>
      <c r="I267" s="107"/>
      <c r="J267" s="107"/>
      <c r="K267" s="107"/>
      <c r="L267" s="107"/>
      <c r="M267" s="107"/>
      <c r="N267" s="107"/>
      <c r="O267" s="107"/>
      <c r="P267" s="107"/>
    </row>
    <row r="268" spans="1:16" s="9" customFormat="1" x14ac:dyDescent="0.25">
      <c r="A268" s="94" t="s">
        <v>1330</v>
      </c>
      <c r="B268" s="123" t="s">
        <v>1167</v>
      </c>
      <c r="C268" s="123" t="s">
        <v>1224</v>
      </c>
      <c r="D268" s="124" t="s">
        <v>347</v>
      </c>
      <c r="E268" s="368">
        <v>1</v>
      </c>
      <c r="F268" s="161"/>
      <c r="G268" s="107"/>
      <c r="H268" s="107"/>
      <c r="I268" s="107"/>
      <c r="J268" s="107"/>
      <c r="K268" s="107"/>
      <c r="L268" s="107"/>
      <c r="M268" s="107"/>
      <c r="N268" s="107"/>
      <c r="O268" s="107"/>
      <c r="P268" s="107"/>
    </row>
    <row r="269" spans="1:16" s="9" customFormat="1" x14ac:dyDescent="0.25">
      <c r="A269" s="94" t="s">
        <v>1331</v>
      </c>
      <c r="B269" s="123" t="s">
        <v>1220</v>
      </c>
      <c r="C269" s="123"/>
      <c r="D269" s="124" t="s">
        <v>59</v>
      </c>
      <c r="E269" s="368">
        <v>1</v>
      </c>
      <c r="F269" s="161"/>
      <c r="G269" s="107"/>
      <c r="H269" s="107"/>
      <c r="I269" s="107"/>
      <c r="J269" s="107"/>
      <c r="K269" s="107"/>
      <c r="L269" s="107"/>
      <c r="M269" s="107"/>
      <c r="N269" s="107"/>
      <c r="O269" s="107"/>
      <c r="P269" s="107"/>
    </row>
    <row r="270" spans="1:16" s="9" customFormat="1" x14ac:dyDescent="0.25">
      <c r="A270" s="94" t="s">
        <v>1332</v>
      </c>
      <c r="B270" s="123" t="s">
        <v>1178</v>
      </c>
      <c r="C270" s="123"/>
      <c r="D270" s="124" t="s">
        <v>59</v>
      </c>
      <c r="E270" s="368">
        <v>1</v>
      </c>
      <c r="F270" s="161"/>
      <c r="G270" s="107"/>
      <c r="H270" s="107"/>
      <c r="I270" s="107"/>
      <c r="J270" s="107"/>
      <c r="K270" s="107"/>
      <c r="L270" s="107"/>
      <c r="M270" s="107"/>
      <c r="N270" s="107"/>
      <c r="O270" s="107"/>
      <c r="P270" s="107"/>
    </row>
    <row r="271" spans="1:16" s="9" customFormat="1" ht="26.4" x14ac:dyDescent="0.25">
      <c r="A271" s="94" t="s">
        <v>1333</v>
      </c>
      <c r="B271" s="123" t="s">
        <v>1179</v>
      </c>
      <c r="C271" s="123"/>
      <c r="D271" s="124" t="s">
        <v>59</v>
      </c>
      <c r="E271" s="368">
        <v>1</v>
      </c>
      <c r="F271" s="161"/>
      <c r="G271" s="107"/>
      <c r="H271" s="107"/>
      <c r="I271" s="107"/>
      <c r="J271" s="107"/>
      <c r="K271" s="107"/>
      <c r="L271" s="107"/>
      <c r="M271" s="107"/>
      <c r="N271" s="107"/>
      <c r="O271" s="107"/>
      <c r="P271" s="107"/>
    </row>
    <row r="272" spans="1:16" s="9" customFormat="1" ht="26.4" x14ac:dyDescent="0.25">
      <c r="A272" s="94" t="s">
        <v>1334</v>
      </c>
      <c r="B272" s="123" t="s">
        <v>1180</v>
      </c>
      <c r="C272" s="123"/>
      <c r="D272" s="124" t="s">
        <v>59</v>
      </c>
      <c r="E272" s="368">
        <v>1</v>
      </c>
      <c r="F272" s="161"/>
      <c r="G272" s="107"/>
      <c r="H272" s="107"/>
      <c r="I272" s="107"/>
      <c r="J272" s="107"/>
      <c r="K272" s="107"/>
      <c r="L272" s="107"/>
      <c r="M272" s="107"/>
      <c r="N272" s="107"/>
      <c r="O272" s="107"/>
      <c r="P272" s="107"/>
    </row>
    <row r="273" spans="1:16" s="9" customFormat="1" ht="52.8" x14ac:dyDescent="0.25">
      <c r="A273" s="94" t="s">
        <v>1335</v>
      </c>
      <c r="B273" s="123" t="s">
        <v>1297</v>
      </c>
      <c r="C273" s="123"/>
      <c r="D273" s="124" t="s">
        <v>59</v>
      </c>
      <c r="E273" s="368">
        <v>1</v>
      </c>
      <c r="F273" s="161"/>
      <c r="G273" s="107"/>
      <c r="H273" s="107"/>
      <c r="I273" s="107"/>
      <c r="J273" s="107"/>
      <c r="K273" s="107"/>
      <c r="L273" s="107"/>
      <c r="M273" s="107"/>
      <c r="N273" s="107"/>
      <c r="O273" s="107"/>
      <c r="P273" s="107"/>
    </row>
    <row r="274" spans="1:16" s="9" customFormat="1" ht="26.4" x14ac:dyDescent="0.25">
      <c r="A274" s="398">
        <v>10</v>
      </c>
      <c r="B274" s="399" t="s">
        <v>2888</v>
      </c>
      <c r="C274" s="376"/>
      <c r="D274" s="373"/>
      <c r="E274" s="397"/>
      <c r="F274" s="161"/>
      <c r="G274" s="107"/>
      <c r="H274" s="107"/>
      <c r="I274" s="107"/>
      <c r="J274" s="107"/>
      <c r="K274" s="107"/>
      <c r="L274" s="107"/>
      <c r="M274" s="107"/>
      <c r="N274" s="107"/>
      <c r="O274" s="107"/>
      <c r="P274" s="107"/>
    </row>
    <row r="275" spans="1:16" s="9" customFormat="1" ht="39.6" x14ac:dyDescent="0.25">
      <c r="A275" s="400" t="s">
        <v>1343</v>
      </c>
      <c r="B275" s="376" t="s">
        <v>1213</v>
      </c>
      <c r="C275" s="376" t="s">
        <v>2889</v>
      </c>
      <c r="D275" s="373" t="s">
        <v>59</v>
      </c>
      <c r="E275" s="397">
        <v>1</v>
      </c>
      <c r="F275" s="161"/>
      <c r="G275" s="107"/>
      <c r="H275" s="107"/>
      <c r="I275" s="107"/>
      <c r="J275" s="107"/>
      <c r="K275" s="107"/>
      <c r="L275" s="107"/>
      <c r="M275" s="107"/>
      <c r="N275" s="107"/>
      <c r="O275" s="107"/>
      <c r="P275" s="107"/>
    </row>
    <row r="276" spans="1:16" s="9" customFormat="1" x14ac:dyDescent="0.25">
      <c r="A276" s="400" t="s">
        <v>1344</v>
      </c>
      <c r="B276" s="376" t="s">
        <v>1215</v>
      </c>
      <c r="C276" s="376" t="s">
        <v>1216</v>
      </c>
      <c r="D276" s="373" t="s">
        <v>59</v>
      </c>
      <c r="E276" s="397">
        <v>1</v>
      </c>
      <c r="F276" s="161"/>
      <c r="G276" s="107"/>
      <c r="H276" s="107"/>
      <c r="I276" s="107"/>
      <c r="J276" s="107"/>
      <c r="K276" s="107"/>
      <c r="L276" s="107"/>
      <c r="M276" s="107"/>
      <c r="N276" s="107"/>
      <c r="O276" s="107"/>
      <c r="P276" s="107"/>
    </row>
    <row r="277" spans="1:16" s="9" customFormat="1" x14ac:dyDescent="0.25">
      <c r="A277" s="400" t="s">
        <v>1345</v>
      </c>
      <c r="B277" s="376" t="s">
        <v>1132</v>
      </c>
      <c r="C277" s="376" t="s">
        <v>1133</v>
      </c>
      <c r="D277" s="373" t="s">
        <v>56</v>
      </c>
      <c r="E277" s="397">
        <v>12</v>
      </c>
      <c r="F277" s="161"/>
      <c r="G277" s="107"/>
      <c r="H277" s="107"/>
      <c r="I277" s="107"/>
      <c r="J277" s="107"/>
      <c r="K277" s="107"/>
      <c r="L277" s="107"/>
      <c r="M277" s="107"/>
      <c r="N277" s="107"/>
      <c r="O277" s="107"/>
      <c r="P277" s="107"/>
    </row>
    <row r="278" spans="1:16" s="9" customFormat="1" x14ac:dyDescent="0.25">
      <c r="A278" s="400" t="s">
        <v>1346</v>
      </c>
      <c r="B278" s="376" t="s">
        <v>1132</v>
      </c>
      <c r="C278" s="376" t="s">
        <v>1183</v>
      </c>
      <c r="D278" s="373" t="s">
        <v>56</v>
      </c>
      <c r="E278" s="397">
        <v>3</v>
      </c>
      <c r="F278" s="161"/>
      <c r="G278" s="107"/>
      <c r="H278" s="107"/>
      <c r="I278" s="107"/>
      <c r="J278" s="107"/>
      <c r="K278" s="107"/>
      <c r="L278" s="107"/>
      <c r="M278" s="107"/>
      <c r="N278" s="107"/>
      <c r="O278" s="107"/>
      <c r="P278" s="107"/>
    </row>
    <row r="279" spans="1:16" s="165" customFormat="1" x14ac:dyDescent="0.25">
      <c r="A279" s="400" t="s">
        <v>1347</v>
      </c>
      <c r="B279" s="387" t="s">
        <v>1132</v>
      </c>
      <c r="C279" s="387" t="s">
        <v>1066</v>
      </c>
      <c r="D279" s="386" t="s">
        <v>56</v>
      </c>
      <c r="E279" s="383">
        <v>3</v>
      </c>
      <c r="F279" s="161"/>
      <c r="G279" s="107"/>
      <c r="H279" s="107"/>
      <c r="I279" s="107"/>
      <c r="J279" s="107"/>
      <c r="K279" s="107"/>
      <c r="L279" s="107"/>
      <c r="M279" s="107"/>
      <c r="N279" s="107"/>
      <c r="O279" s="107"/>
      <c r="P279" s="107"/>
    </row>
    <row r="280" spans="1:16" s="165" customFormat="1" x14ac:dyDescent="0.25">
      <c r="A280" s="400" t="s">
        <v>1348</v>
      </c>
      <c r="B280" s="385" t="s">
        <v>1148</v>
      </c>
      <c r="C280" s="385" t="s">
        <v>2890</v>
      </c>
      <c r="D280" s="386" t="s">
        <v>347</v>
      </c>
      <c r="E280" s="383">
        <v>4</v>
      </c>
      <c r="F280" s="161"/>
      <c r="G280" s="107"/>
      <c r="H280" s="107"/>
      <c r="I280" s="107"/>
      <c r="J280" s="107"/>
      <c r="K280" s="107"/>
      <c r="L280" s="107"/>
      <c r="M280" s="107"/>
      <c r="N280" s="107"/>
      <c r="O280" s="107"/>
      <c r="P280" s="107"/>
    </row>
    <row r="281" spans="1:16" s="9" customFormat="1" ht="26.4" x14ac:dyDescent="0.25">
      <c r="A281" s="400" t="s">
        <v>1349</v>
      </c>
      <c r="B281" s="376" t="s">
        <v>2891</v>
      </c>
      <c r="C281" s="376" t="s">
        <v>2892</v>
      </c>
      <c r="D281" s="373" t="s">
        <v>59</v>
      </c>
      <c r="E281" s="397">
        <v>1</v>
      </c>
      <c r="F281" s="161"/>
      <c r="G281" s="107"/>
      <c r="H281" s="107"/>
      <c r="I281" s="107"/>
      <c r="J281" s="107"/>
      <c r="K281" s="107"/>
      <c r="L281" s="107"/>
      <c r="M281" s="107"/>
      <c r="N281" s="107"/>
      <c r="O281" s="107"/>
      <c r="P281" s="107"/>
    </row>
    <row r="282" spans="1:16" s="165" customFormat="1" ht="26.4" x14ac:dyDescent="0.25">
      <c r="A282" s="400" t="s">
        <v>1350</v>
      </c>
      <c r="B282" s="385" t="s">
        <v>1148</v>
      </c>
      <c r="C282" s="385" t="s">
        <v>2893</v>
      </c>
      <c r="D282" s="386" t="s">
        <v>347</v>
      </c>
      <c r="E282" s="383">
        <v>2</v>
      </c>
      <c r="F282" s="161"/>
      <c r="G282" s="107"/>
      <c r="H282" s="107"/>
      <c r="I282" s="107"/>
      <c r="J282" s="107"/>
      <c r="K282" s="107"/>
      <c r="L282" s="107"/>
      <c r="M282" s="107"/>
      <c r="N282" s="107"/>
      <c r="O282" s="107"/>
      <c r="P282" s="107"/>
    </row>
    <row r="283" spans="1:16" s="165" customFormat="1" x14ac:dyDescent="0.25">
      <c r="A283" s="400" t="s">
        <v>1351</v>
      </c>
      <c r="B283" s="385" t="s">
        <v>1156</v>
      </c>
      <c r="C283" s="385" t="s">
        <v>2858</v>
      </c>
      <c r="D283" s="386" t="s">
        <v>347</v>
      </c>
      <c r="E283" s="383">
        <v>3</v>
      </c>
      <c r="F283" s="161"/>
      <c r="G283" s="107"/>
      <c r="H283" s="107"/>
      <c r="I283" s="107"/>
      <c r="J283" s="107"/>
      <c r="K283" s="107"/>
      <c r="L283" s="107"/>
      <c r="M283" s="107"/>
      <c r="N283" s="107"/>
      <c r="O283" s="107"/>
      <c r="P283" s="107"/>
    </row>
    <row r="284" spans="1:16" s="9" customFormat="1" x14ac:dyDescent="0.25">
      <c r="A284" s="400" t="s">
        <v>1352</v>
      </c>
      <c r="B284" s="376" t="s">
        <v>1178</v>
      </c>
      <c r="C284" s="376"/>
      <c r="D284" s="373" t="s">
        <v>59</v>
      </c>
      <c r="E284" s="397">
        <v>1</v>
      </c>
      <c r="F284" s="161"/>
      <c r="G284" s="107"/>
      <c r="H284" s="107"/>
      <c r="I284" s="107"/>
      <c r="J284" s="107"/>
      <c r="K284" s="107"/>
      <c r="L284" s="107"/>
      <c r="M284" s="107"/>
      <c r="N284" s="107"/>
      <c r="O284" s="107"/>
      <c r="P284" s="107"/>
    </row>
    <row r="285" spans="1:16" s="9" customFormat="1" ht="26.4" x14ac:dyDescent="0.25">
      <c r="A285" s="400" t="s">
        <v>1353</v>
      </c>
      <c r="B285" s="376" t="s">
        <v>1179</v>
      </c>
      <c r="C285" s="376"/>
      <c r="D285" s="373" t="s">
        <v>59</v>
      </c>
      <c r="E285" s="397">
        <v>1</v>
      </c>
      <c r="F285" s="161"/>
      <c r="G285" s="107"/>
      <c r="H285" s="107"/>
      <c r="I285" s="107"/>
      <c r="J285" s="107"/>
      <c r="K285" s="107"/>
      <c r="L285" s="107"/>
      <c r="M285" s="107"/>
      <c r="N285" s="107"/>
      <c r="O285" s="107"/>
      <c r="P285" s="107"/>
    </row>
    <row r="286" spans="1:16" s="9" customFormat="1" ht="26.4" x14ac:dyDescent="0.25">
      <c r="A286" s="400" t="s">
        <v>1354</v>
      </c>
      <c r="B286" s="376" t="s">
        <v>1180</v>
      </c>
      <c r="C286" s="376"/>
      <c r="D286" s="373" t="s">
        <v>59</v>
      </c>
      <c r="E286" s="397">
        <v>1</v>
      </c>
      <c r="F286" s="161"/>
      <c r="G286" s="107"/>
      <c r="H286" s="107"/>
      <c r="I286" s="107"/>
      <c r="J286" s="107"/>
      <c r="K286" s="107"/>
      <c r="L286" s="107"/>
      <c r="M286" s="107"/>
      <c r="N286" s="107"/>
      <c r="O286" s="107"/>
      <c r="P286" s="107"/>
    </row>
    <row r="287" spans="1:16" s="9" customFormat="1" ht="52.8" x14ac:dyDescent="0.25">
      <c r="A287" s="400" t="s">
        <v>1355</v>
      </c>
      <c r="B287" s="376" t="s">
        <v>1297</v>
      </c>
      <c r="C287" s="376"/>
      <c r="D287" s="373" t="s">
        <v>59</v>
      </c>
      <c r="E287" s="397">
        <v>1</v>
      </c>
      <c r="F287" s="161"/>
      <c r="G287" s="107"/>
      <c r="H287" s="107"/>
      <c r="I287" s="107"/>
      <c r="J287" s="107"/>
      <c r="K287" s="107"/>
      <c r="L287" s="107"/>
      <c r="M287" s="107"/>
      <c r="N287" s="107"/>
      <c r="O287" s="107"/>
      <c r="P287" s="107"/>
    </row>
    <row r="288" spans="1:16" s="9" customFormat="1" ht="26.4" x14ac:dyDescent="0.25">
      <c r="A288" s="369">
        <v>11</v>
      </c>
      <c r="B288" s="370" t="s">
        <v>1227</v>
      </c>
      <c r="C288" s="123"/>
      <c r="D288" s="124"/>
      <c r="E288" s="368"/>
      <c r="F288" s="161"/>
      <c r="G288" s="107"/>
      <c r="H288" s="107"/>
      <c r="I288" s="107"/>
      <c r="J288" s="107"/>
      <c r="K288" s="107"/>
      <c r="L288" s="107"/>
      <c r="M288" s="107"/>
      <c r="N288" s="107"/>
      <c r="O288" s="107"/>
      <c r="P288" s="107"/>
    </row>
    <row r="289" spans="1:16" s="9" customFormat="1" ht="52.8" x14ac:dyDescent="0.25">
      <c r="A289" s="94" t="s">
        <v>1362</v>
      </c>
      <c r="B289" s="123" t="s">
        <v>1228</v>
      </c>
      <c r="C289" s="123" t="s">
        <v>1229</v>
      </c>
      <c r="D289" s="124" t="s">
        <v>347</v>
      </c>
      <c r="E289" s="368">
        <v>1</v>
      </c>
      <c r="F289" s="161"/>
      <c r="G289" s="107"/>
      <c r="H289" s="107"/>
      <c r="I289" s="107"/>
      <c r="J289" s="107"/>
      <c r="K289" s="107"/>
      <c r="L289" s="107"/>
      <c r="M289" s="107"/>
      <c r="N289" s="107"/>
      <c r="O289" s="107"/>
      <c r="P289" s="107"/>
    </row>
    <row r="290" spans="1:16" s="9" customFormat="1" x14ac:dyDescent="0.25">
      <c r="A290" s="94" t="s">
        <v>1363</v>
      </c>
      <c r="B290" s="123" t="s">
        <v>1230</v>
      </c>
      <c r="C290" s="123" t="s">
        <v>704</v>
      </c>
      <c r="D290" s="124" t="s">
        <v>59</v>
      </c>
      <c r="E290" s="368">
        <v>1</v>
      </c>
      <c r="F290" s="161"/>
      <c r="G290" s="107"/>
      <c r="H290" s="107"/>
      <c r="I290" s="107"/>
      <c r="J290" s="107"/>
      <c r="K290" s="107"/>
      <c r="L290" s="107"/>
      <c r="M290" s="107"/>
      <c r="N290" s="107"/>
      <c r="O290" s="107"/>
      <c r="P290" s="107"/>
    </row>
    <row r="291" spans="1:16" s="9" customFormat="1" x14ac:dyDescent="0.25">
      <c r="A291" s="94" t="s">
        <v>1364</v>
      </c>
      <c r="B291" s="123" t="s">
        <v>1231</v>
      </c>
      <c r="C291" s="123" t="s">
        <v>893</v>
      </c>
      <c r="D291" s="124" t="s">
        <v>347</v>
      </c>
      <c r="E291" s="368">
        <v>1</v>
      </c>
      <c r="F291" s="161"/>
      <c r="G291" s="107"/>
      <c r="H291" s="107"/>
      <c r="I291" s="107"/>
      <c r="J291" s="107"/>
      <c r="K291" s="107"/>
      <c r="L291" s="107"/>
      <c r="M291" s="107"/>
      <c r="N291" s="107"/>
      <c r="O291" s="107"/>
      <c r="P291" s="107"/>
    </row>
    <row r="292" spans="1:16" s="9" customFormat="1" x14ac:dyDescent="0.25">
      <c r="A292" s="94" t="s">
        <v>1365</v>
      </c>
      <c r="B292" s="123" t="s">
        <v>1232</v>
      </c>
      <c r="C292" s="123" t="s">
        <v>893</v>
      </c>
      <c r="D292" s="124" t="s">
        <v>347</v>
      </c>
      <c r="E292" s="397">
        <v>5</v>
      </c>
      <c r="F292" s="161"/>
      <c r="G292" s="107"/>
      <c r="H292" s="107"/>
      <c r="I292" s="107"/>
      <c r="J292" s="107"/>
      <c r="K292" s="107"/>
      <c r="L292" s="107"/>
      <c r="M292" s="107"/>
      <c r="N292" s="107"/>
      <c r="O292" s="107"/>
      <c r="P292" s="107"/>
    </row>
    <row r="293" spans="1:16" s="9" customFormat="1" x14ac:dyDescent="0.25">
      <c r="A293" s="94" t="s">
        <v>1366</v>
      </c>
      <c r="B293" s="123" t="s">
        <v>1232</v>
      </c>
      <c r="C293" s="123" t="s">
        <v>858</v>
      </c>
      <c r="D293" s="124" t="s">
        <v>347</v>
      </c>
      <c r="E293" s="368">
        <v>1</v>
      </c>
      <c r="F293" s="161"/>
      <c r="G293" s="107"/>
      <c r="H293" s="107"/>
      <c r="I293" s="107"/>
      <c r="J293" s="107"/>
      <c r="K293" s="107"/>
      <c r="L293" s="107"/>
      <c r="M293" s="107"/>
      <c r="N293" s="107"/>
      <c r="O293" s="107"/>
      <c r="P293" s="107"/>
    </row>
    <row r="294" spans="1:16" s="9" customFormat="1" x14ac:dyDescent="0.25">
      <c r="A294" s="94" t="s">
        <v>1367</v>
      </c>
      <c r="B294" s="123" t="s">
        <v>1233</v>
      </c>
      <c r="C294" s="123" t="s">
        <v>856</v>
      </c>
      <c r="D294" s="124" t="s">
        <v>347</v>
      </c>
      <c r="E294" s="368">
        <v>1</v>
      </c>
      <c r="F294" s="161"/>
      <c r="G294" s="107"/>
      <c r="H294" s="107"/>
      <c r="I294" s="107"/>
      <c r="J294" s="107"/>
      <c r="K294" s="107"/>
      <c r="L294" s="107"/>
      <c r="M294" s="107"/>
      <c r="N294" s="107"/>
      <c r="O294" s="107"/>
      <c r="P294" s="107"/>
    </row>
    <row r="295" spans="1:16" s="9" customFormat="1" x14ac:dyDescent="0.25">
      <c r="A295" s="94" t="s">
        <v>1368</v>
      </c>
      <c r="B295" s="123" t="s">
        <v>1234</v>
      </c>
      <c r="C295" s="123" t="s">
        <v>856</v>
      </c>
      <c r="D295" s="124" t="s">
        <v>347</v>
      </c>
      <c r="E295" s="368">
        <v>1</v>
      </c>
      <c r="F295" s="161"/>
      <c r="G295" s="107"/>
      <c r="H295" s="107"/>
      <c r="I295" s="107"/>
      <c r="J295" s="107"/>
      <c r="K295" s="107"/>
      <c r="L295" s="107"/>
      <c r="M295" s="107"/>
      <c r="N295" s="107"/>
      <c r="O295" s="107"/>
      <c r="P295" s="107"/>
    </row>
    <row r="296" spans="1:16" s="9" customFormat="1" x14ac:dyDescent="0.25">
      <c r="A296" s="94" t="s">
        <v>1369</v>
      </c>
      <c r="B296" s="123" t="s">
        <v>1235</v>
      </c>
      <c r="C296" s="123" t="s">
        <v>856</v>
      </c>
      <c r="D296" s="124" t="s">
        <v>347</v>
      </c>
      <c r="E296" s="368">
        <v>3</v>
      </c>
      <c r="F296" s="161"/>
      <c r="G296" s="107"/>
      <c r="H296" s="107"/>
      <c r="I296" s="107"/>
      <c r="J296" s="107"/>
      <c r="K296" s="107"/>
      <c r="L296" s="107"/>
      <c r="M296" s="107"/>
      <c r="N296" s="107"/>
      <c r="O296" s="107"/>
      <c r="P296" s="107"/>
    </row>
    <row r="297" spans="1:16" s="9" customFormat="1" ht="26.4" x14ac:dyDescent="0.25">
      <c r="A297" s="94" t="s">
        <v>1370</v>
      </c>
      <c r="B297" s="123" t="s">
        <v>1236</v>
      </c>
      <c r="C297" s="123" t="s">
        <v>856</v>
      </c>
      <c r="D297" s="124" t="s">
        <v>347</v>
      </c>
      <c r="E297" s="368">
        <v>4</v>
      </c>
      <c r="F297" s="161"/>
      <c r="G297" s="107"/>
      <c r="H297" s="107"/>
      <c r="I297" s="107"/>
      <c r="J297" s="107"/>
      <c r="K297" s="107"/>
      <c r="L297" s="107"/>
      <c r="M297" s="107"/>
      <c r="N297" s="107"/>
      <c r="O297" s="107"/>
      <c r="P297" s="107"/>
    </row>
    <row r="298" spans="1:16" s="9" customFormat="1" x14ac:dyDescent="0.25">
      <c r="A298" s="94" t="s">
        <v>1371</v>
      </c>
      <c r="B298" s="123" t="s">
        <v>1237</v>
      </c>
      <c r="C298" s="123" t="s">
        <v>856</v>
      </c>
      <c r="D298" s="124" t="s">
        <v>347</v>
      </c>
      <c r="E298" s="368">
        <v>1</v>
      </c>
      <c r="F298" s="161"/>
      <c r="G298" s="107"/>
      <c r="H298" s="107"/>
      <c r="I298" s="107"/>
      <c r="J298" s="107"/>
      <c r="K298" s="107"/>
      <c r="L298" s="107"/>
      <c r="M298" s="107"/>
      <c r="N298" s="107"/>
      <c r="O298" s="107"/>
      <c r="P298" s="107"/>
    </row>
    <row r="299" spans="1:16" s="9" customFormat="1" x14ac:dyDescent="0.25">
      <c r="A299" s="94" t="s">
        <v>1372</v>
      </c>
      <c r="B299" s="123" t="s">
        <v>1238</v>
      </c>
      <c r="C299" s="123" t="s">
        <v>1239</v>
      </c>
      <c r="D299" s="124" t="s">
        <v>347</v>
      </c>
      <c r="E299" s="368">
        <v>1</v>
      </c>
      <c r="F299" s="161"/>
      <c r="G299" s="107"/>
      <c r="H299" s="107"/>
      <c r="I299" s="107"/>
      <c r="J299" s="107"/>
      <c r="K299" s="107"/>
      <c r="L299" s="107"/>
      <c r="M299" s="107"/>
      <c r="N299" s="107"/>
      <c r="O299" s="107"/>
      <c r="P299" s="107"/>
    </row>
    <row r="300" spans="1:16" s="9" customFormat="1" x14ac:dyDescent="0.25">
      <c r="A300" s="94" t="s">
        <v>1373</v>
      </c>
      <c r="B300" s="123" t="s">
        <v>1240</v>
      </c>
      <c r="C300" s="123" t="s">
        <v>1241</v>
      </c>
      <c r="D300" s="124" t="s">
        <v>347</v>
      </c>
      <c r="E300" s="368">
        <v>1</v>
      </c>
      <c r="F300" s="161"/>
      <c r="G300" s="107"/>
      <c r="H300" s="107"/>
      <c r="I300" s="107"/>
      <c r="J300" s="107"/>
      <c r="K300" s="107"/>
      <c r="L300" s="107"/>
      <c r="M300" s="107"/>
      <c r="N300" s="107"/>
      <c r="O300" s="107"/>
      <c r="P300" s="107"/>
    </row>
    <row r="301" spans="1:16" s="9" customFormat="1" ht="26.4" x14ac:dyDescent="0.25">
      <c r="A301" s="94" t="s">
        <v>1374</v>
      </c>
      <c r="B301" s="123" t="s">
        <v>1242</v>
      </c>
      <c r="C301" s="123" t="s">
        <v>1243</v>
      </c>
      <c r="D301" s="124" t="s">
        <v>56</v>
      </c>
      <c r="E301" s="368">
        <v>2</v>
      </c>
      <c r="F301" s="161"/>
      <c r="G301" s="107"/>
      <c r="H301" s="107"/>
      <c r="I301" s="107"/>
      <c r="J301" s="107"/>
      <c r="K301" s="107"/>
      <c r="L301" s="107"/>
      <c r="M301" s="107"/>
      <c r="N301" s="107"/>
      <c r="O301" s="107"/>
      <c r="P301" s="107"/>
    </row>
    <row r="302" spans="1:16" s="9" customFormat="1" ht="26.4" x14ac:dyDescent="0.25">
      <c r="A302" s="94" t="s">
        <v>1375</v>
      </c>
      <c r="B302" s="123" t="s">
        <v>1242</v>
      </c>
      <c r="C302" s="123" t="s">
        <v>1244</v>
      </c>
      <c r="D302" s="124" t="s">
        <v>56</v>
      </c>
      <c r="E302" s="368">
        <v>8</v>
      </c>
      <c r="F302" s="161"/>
      <c r="G302" s="107"/>
      <c r="H302" s="107"/>
      <c r="I302" s="107"/>
      <c r="J302" s="107"/>
      <c r="K302" s="107"/>
      <c r="L302" s="107"/>
      <c r="M302" s="107"/>
      <c r="N302" s="107"/>
      <c r="O302" s="107"/>
      <c r="P302" s="107"/>
    </row>
    <row r="303" spans="1:16" s="9" customFormat="1" ht="26.4" x14ac:dyDescent="0.25">
      <c r="A303" s="94" t="s">
        <v>1376</v>
      </c>
      <c r="B303" s="123" t="s">
        <v>1245</v>
      </c>
      <c r="C303" s="123" t="s">
        <v>1246</v>
      </c>
      <c r="D303" s="124" t="s">
        <v>56</v>
      </c>
      <c r="E303" s="368">
        <v>2</v>
      </c>
      <c r="F303" s="161"/>
      <c r="G303" s="107"/>
      <c r="H303" s="107"/>
      <c r="I303" s="107"/>
      <c r="J303" s="107"/>
      <c r="K303" s="107"/>
      <c r="L303" s="107"/>
      <c r="M303" s="107"/>
      <c r="N303" s="107"/>
      <c r="O303" s="107"/>
      <c r="P303" s="107"/>
    </row>
    <row r="304" spans="1:16" s="9" customFormat="1" ht="26.4" x14ac:dyDescent="0.25">
      <c r="A304" s="94" t="s">
        <v>1377</v>
      </c>
      <c r="B304" s="123" t="s">
        <v>1245</v>
      </c>
      <c r="C304" s="123" t="s">
        <v>1247</v>
      </c>
      <c r="D304" s="124" t="s">
        <v>56</v>
      </c>
      <c r="E304" s="397">
        <v>8</v>
      </c>
      <c r="F304" s="161"/>
      <c r="G304" s="107"/>
      <c r="H304" s="107"/>
      <c r="I304" s="107"/>
      <c r="J304" s="107"/>
      <c r="K304" s="107"/>
      <c r="L304" s="107"/>
      <c r="M304" s="107"/>
      <c r="N304" s="107"/>
      <c r="O304" s="107"/>
      <c r="P304" s="107"/>
    </row>
    <row r="305" spans="1:16" s="9" customFormat="1" x14ac:dyDescent="0.25">
      <c r="A305" s="94" t="s">
        <v>1378</v>
      </c>
      <c r="B305" s="123" t="s">
        <v>1248</v>
      </c>
      <c r="C305" s="123"/>
      <c r="D305" s="124" t="s">
        <v>1249</v>
      </c>
      <c r="E305" s="368">
        <v>150</v>
      </c>
      <c r="F305" s="161"/>
      <c r="G305" s="107"/>
      <c r="H305" s="107"/>
      <c r="I305" s="107"/>
      <c r="J305" s="107"/>
      <c r="K305" s="107"/>
      <c r="L305" s="107"/>
      <c r="M305" s="107"/>
      <c r="N305" s="107"/>
      <c r="O305" s="107"/>
      <c r="P305" s="107"/>
    </row>
    <row r="306" spans="1:16" s="9" customFormat="1" x14ac:dyDescent="0.25">
      <c r="A306" s="94" t="s">
        <v>1379</v>
      </c>
      <c r="B306" s="123" t="s">
        <v>1250</v>
      </c>
      <c r="C306" s="123"/>
      <c r="D306" s="124" t="s">
        <v>59</v>
      </c>
      <c r="E306" s="368">
        <v>1</v>
      </c>
      <c r="F306" s="161"/>
      <c r="G306" s="107"/>
      <c r="H306" s="107"/>
      <c r="I306" s="107"/>
      <c r="J306" s="107"/>
      <c r="K306" s="107"/>
      <c r="L306" s="107"/>
      <c r="M306" s="107"/>
      <c r="N306" s="107"/>
      <c r="O306" s="107"/>
      <c r="P306" s="107"/>
    </row>
    <row r="307" spans="1:16" s="9" customFormat="1" ht="52.8" x14ac:dyDescent="0.25">
      <c r="A307" s="94" t="s">
        <v>1380</v>
      </c>
      <c r="B307" s="123" t="s">
        <v>1297</v>
      </c>
      <c r="C307" s="123"/>
      <c r="D307" s="124" t="s">
        <v>59</v>
      </c>
      <c r="E307" s="368">
        <v>1</v>
      </c>
      <c r="F307" s="161"/>
      <c r="G307" s="107"/>
      <c r="H307" s="107"/>
      <c r="I307" s="107"/>
      <c r="J307" s="107"/>
      <c r="K307" s="107"/>
      <c r="L307" s="107"/>
      <c r="M307" s="107"/>
      <c r="N307" s="107"/>
      <c r="O307" s="107"/>
      <c r="P307" s="107"/>
    </row>
    <row r="308" spans="1:16" s="9" customFormat="1" ht="39.6" x14ac:dyDescent="0.25">
      <c r="A308" s="369">
        <v>12</v>
      </c>
      <c r="B308" s="370" t="s">
        <v>1251</v>
      </c>
      <c r="C308" s="123"/>
      <c r="D308" s="124"/>
      <c r="E308" s="368"/>
      <c r="F308" s="161"/>
      <c r="G308" s="107"/>
      <c r="H308" s="107"/>
      <c r="I308" s="107"/>
      <c r="J308" s="107"/>
      <c r="K308" s="107"/>
      <c r="L308" s="107"/>
      <c r="M308" s="107"/>
      <c r="N308" s="107"/>
      <c r="O308" s="107"/>
      <c r="P308" s="107"/>
    </row>
    <row r="309" spans="1:16" s="9" customFormat="1" ht="39.6" x14ac:dyDescent="0.25">
      <c r="A309" s="94" t="s">
        <v>1381</v>
      </c>
      <c r="B309" s="123" t="s">
        <v>1252</v>
      </c>
      <c r="C309" s="123" t="s">
        <v>1264</v>
      </c>
      <c r="D309" s="124" t="s">
        <v>347</v>
      </c>
      <c r="E309" s="368">
        <v>1</v>
      </c>
      <c r="F309" s="161"/>
      <c r="G309" s="107"/>
      <c r="H309" s="107"/>
      <c r="I309" s="107"/>
      <c r="J309" s="107"/>
      <c r="K309" s="107"/>
      <c r="L309" s="107"/>
      <c r="M309" s="107"/>
      <c r="N309" s="107"/>
      <c r="O309" s="107"/>
      <c r="P309" s="107"/>
    </row>
    <row r="310" spans="1:16" s="9" customFormat="1" x14ac:dyDescent="0.25">
      <c r="A310" s="94" t="s">
        <v>1382</v>
      </c>
      <c r="B310" s="123" t="s">
        <v>1254</v>
      </c>
      <c r="C310" s="123" t="s">
        <v>704</v>
      </c>
      <c r="D310" s="124" t="s">
        <v>59</v>
      </c>
      <c r="E310" s="368">
        <v>1</v>
      </c>
      <c r="F310" s="161"/>
      <c r="G310" s="107"/>
      <c r="H310" s="107"/>
      <c r="I310" s="107"/>
      <c r="J310" s="107"/>
      <c r="K310" s="107"/>
      <c r="L310" s="107"/>
      <c r="M310" s="107"/>
      <c r="N310" s="107"/>
      <c r="O310" s="107"/>
      <c r="P310" s="107"/>
    </row>
    <row r="311" spans="1:16" s="9" customFormat="1" x14ac:dyDescent="0.25">
      <c r="A311" s="94" t="s">
        <v>1383</v>
      </c>
      <c r="B311" s="123" t="s">
        <v>1265</v>
      </c>
      <c r="C311" s="123" t="s">
        <v>856</v>
      </c>
      <c r="D311" s="124" t="s">
        <v>347</v>
      </c>
      <c r="E311" s="368">
        <v>1</v>
      </c>
      <c r="F311" s="161"/>
      <c r="G311" s="107"/>
      <c r="H311" s="107"/>
      <c r="I311" s="107"/>
      <c r="J311" s="107"/>
      <c r="K311" s="107"/>
      <c r="L311" s="107"/>
      <c r="M311" s="107"/>
      <c r="N311" s="107"/>
      <c r="O311" s="107"/>
      <c r="P311" s="107"/>
    </row>
    <row r="312" spans="1:16" s="9" customFormat="1" x14ac:dyDescent="0.25">
      <c r="A312" s="94" t="s">
        <v>1384</v>
      </c>
      <c r="B312" s="123" t="s">
        <v>1255</v>
      </c>
      <c r="C312" s="123" t="s">
        <v>879</v>
      </c>
      <c r="D312" s="124" t="s">
        <v>347</v>
      </c>
      <c r="E312" s="368">
        <v>1</v>
      </c>
      <c r="F312" s="161"/>
      <c r="G312" s="107"/>
      <c r="H312" s="107"/>
      <c r="I312" s="107"/>
      <c r="J312" s="107"/>
      <c r="K312" s="107"/>
      <c r="L312" s="107"/>
      <c r="M312" s="107"/>
      <c r="N312" s="107"/>
      <c r="O312" s="107"/>
      <c r="P312" s="107"/>
    </row>
    <row r="313" spans="1:16" s="9" customFormat="1" x14ac:dyDescent="0.25">
      <c r="A313" s="94" t="s">
        <v>1385</v>
      </c>
      <c r="B313" s="123" t="s">
        <v>1231</v>
      </c>
      <c r="C313" s="123" t="s">
        <v>1266</v>
      </c>
      <c r="D313" s="124" t="s">
        <v>347</v>
      </c>
      <c r="E313" s="368">
        <v>1</v>
      </c>
      <c r="F313" s="161"/>
      <c r="G313" s="107"/>
      <c r="H313" s="107"/>
      <c r="I313" s="107"/>
      <c r="J313" s="107"/>
      <c r="K313" s="107"/>
      <c r="L313" s="107"/>
      <c r="M313" s="107"/>
      <c r="N313" s="107"/>
      <c r="O313" s="107"/>
      <c r="P313" s="107"/>
    </row>
    <row r="314" spans="1:16" s="9" customFormat="1" x14ac:dyDescent="0.25">
      <c r="A314" s="94" t="s">
        <v>1386</v>
      </c>
      <c r="B314" s="123" t="s">
        <v>1258</v>
      </c>
      <c r="C314" s="123" t="s">
        <v>1266</v>
      </c>
      <c r="D314" s="124" t="s">
        <v>347</v>
      </c>
      <c r="E314" s="368">
        <v>1</v>
      </c>
      <c r="F314" s="161"/>
      <c r="G314" s="107"/>
      <c r="H314" s="107"/>
      <c r="I314" s="107"/>
      <c r="J314" s="107"/>
      <c r="K314" s="107"/>
      <c r="L314" s="107"/>
      <c r="M314" s="107"/>
      <c r="N314" s="107"/>
      <c r="O314" s="107"/>
      <c r="P314" s="107"/>
    </row>
    <row r="315" spans="1:16" s="9" customFormat="1" x14ac:dyDescent="0.25">
      <c r="A315" s="94" t="s">
        <v>1387</v>
      </c>
      <c r="B315" s="123" t="s">
        <v>1232</v>
      </c>
      <c r="C315" s="123" t="s">
        <v>1266</v>
      </c>
      <c r="D315" s="124" t="s">
        <v>347</v>
      </c>
      <c r="E315" s="368">
        <v>4</v>
      </c>
      <c r="F315" s="161"/>
      <c r="G315" s="107"/>
      <c r="H315" s="107"/>
      <c r="I315" s="107"/>
      <c r="J315" s="107"/>
      <c r="K315" s="107"/>
      <c r="L315" s="107"/>
      <c r="M315" s="107"/>
      <c r="N315" s="107"/>
      <c r="O315" s="107"/>
      <c r="P315" s="107"/>
    </row>
    <row r="316" spans="1:16" s="9" customFormat="1" x14ac:dyDescent="0.25">
      <c r="A316" s="94" t="s">
        <v>1388</v>
      </c>
      <c r="B316" s="123" t="s">
        <v>1233</v>
      </c>
      <c r="C316" s="123" t="s">
        <v>856</v>
      </c>
      <c r="D316" s="124" t="s">
        <v>347</v>
      </c>
      <c r="E316" s="368">
        <v>1</v>
      </c>
      <c r="F316" s="161"/>
      <c r="G316" s="107"/>
      <c r="H316" s="107"/>
      <c r="I316" s="107"/>
      <c r="J316" s="107"/>
      <c r="K316" s="107"/>
      <c r="L316" s="107"/>
      <c r="M316" s="107"/>
      <c r="N316" s="107"/>
      <c r="O316" s="107"/>
      <c r="P316" s="107"/>
    </row>
    <row r="317" spans="1:16" s="9" customFormat="1" x14ac:dyDescent="0.25">
      <c r="A317" s="94" t="s">
        <v>1389</v>
      </c>
      <c r="B317" s="123" t="s">
        <v>1234</v>
      </c>
      <c r="C317" s="123" t="s">
        <v>856</v>
      </c>
      <c r="D317" s="124" t="s">
        <v>347</v>
      </c>
      <c r="E317" s="368">
        <v>2</v>
      </c>
      <c r="F317" s="161"/>
      <c r="G317" s="107"/>
      <c r="H317" s="107"/>
      <c r="I317" s="107"/>
      <c r="J317" s="107"/>
      <c r="K317" s="107"/>
      <c r="L317" s="107"/>
      <c r="M317" s="107"/>
      <c r="N317" s="107"/>
      <c r="O317" s="107"/>
      <c r="P317" s="107"/>
    </row>
    <row r="318" spans="1:16" s="9" customFormat="1" x14ac:dyDescent="0.25">
      <c r="A318" s="94" t="s">
        <v>1390</v>
      </c>
      <c r="B318" s="123" t="s">
        <v>1235</v>
      </c>
      <c r="C318" s="123" t="s">
        <v>856</v>
      </c>
      <c r="D318" s="124" t="s">
        <v>347</v>
      </c>
      <c r="E318" s="368">
        <v>3</v>
      </c>
      <c r="F318" s="161"/>
      <c r="G318" s="107"/>
      <c r="H318" s="107"/>
      <c r="I318" s="107"/>
      <c r="J318" s="107"/>
      <c r="K318" s="107"/>
      <c r="L318" s="107"/>
      <c r="M318" s="107"/>
      <c r="N318" s="107"/>
      <c r="O318" s="107"/>
      <c r="P318" s="107"/>
    </row>
    <row r="319" spans="1:16" s="9" customFormat="1" ht="26.4" x14ac:dyDescent="0.25">
      <c r="A319" s="94" t="s">
        <v>1391</v>
      </c>
      <c r="B319" s="123" t="s">
        <v>1259</v>
      </c>
      <c r="C319" s="123" t="s">
        <v>856</v>
      </c>
      <c r="D319" s="124" t="s">
        <v>347</v>
      </c>
      <c r="E319" s="368">
        <v>2</v>
      </c>
      <c r="F319" s="161"/>
      <c r="G319" s="107"/>
      <c r="H319" s="107"/>
      <c r="I319" s="107"/>
      <c r="J319" s="107"/>
      <c r="K319" s="107"/>
      <c r="L319" s="107"/>
      <c r="M319" s="107"/>
      <c r="N319" s="107"/>
      <c r="O319" s="107"/>
      <c r="P319" s="107"/>
    </row>
    <row r="320" spans="1:16" s="9" customFormat="1" x14ac:dyDescent="0.25">
      <c r="A320" s="94" t="s">
        <v>1392</v>
      </c>
      <c r="B320" s="123" t="s">
        <v>1260</v>
      </c>
      <c r="C320" s="123" t="s">
        <v>856</v>
      </c>
      <c r="D320" s="124" t="s">
        <v>347</v>
      </c>
      <c r="E320" s="368">
        <v>1</v>
      </c>
      <c r="F320" s="161"/>
      <c r="G320" s="107"/>
      <c r="H320" s="107"/>
      <c r="I320" s="107"/>
      <c r="J320" s="107"/>
      <c r="K320" s="107"/>
      <c r="L320" s="107"/>
      <c r="M320" s="107"/>
      <c r="N320" s="107"/>
      <c r="O320" s="107"/>
      <c r="P320" s="107"/>
    </row>
    <row r="321" spans="1:16" s="9" customFormat="1" ht="26.4" x14ac:dyDescent="0.25">
      <c r="A321" s="94" t="s">
        <v>1393</v>
      </c>
      <c r="B321" s="123" t="s">
        <v>1261</v>
      </c>
      <c r="C321" s="123" t="s">
        <v>1267</v>
      </c>
      <c r="D321" s="124" t="s">
        <v>347</v>
      </c>
      <c r="E321" s="368">
        <v>1</v>
      </c>
      <c r="F321" s="161"/>
      <c r="G321" s="107"/>
      <c r="H321" s="107"/>
      <c r="I321" s="107"/>
      <c r="J321" s="107"/>
      <c r="K321" s="107"/>
      <c r="L321" s="107"/>
      <c r="M321" s="107"/>
      <c r="N321" s="107"/>
      <c r="O321" s="107"/>
      <c r="P321" s="107"/>
    </row>
    <row r="322" spans="1:16" s="9" customFormat="1" ht="26.4" x14ac:dyDescent="0.25">
      <c r="A322" s="94" t="s">
        <v>1394</v>
      </c>
      <c r="B322" s="123" t="s">
        <v>1242</v>
      </c>
      <c r="C322" s="123" t="s">
        <v>1263</v>
      </c>
      <c r="D322" s="124" t="s">
        <v>56</v>
      </c>
      <c r="E322" s="368">
        <v>1</v>
      </c>
      <c r="F322" s="161"/>
      <c r="G322" s="107"/>
      <c r="H322" s="107"/>
      <c r="I322" s="107"/>
      <c r="J322" s="107"/>
      <c r="K322" s="107"/>
      <c r="L322" s="107"/>
      <c r="M322" s="107"/>
      <c r="N322" s="107"/>
      <c r="O322" s="107"/>
      <c r="P322" s="107"/>
    </row>
    <row r="323" spans="1:16" s="9" customFormat="1" ht="26.4" x14ac:dyDescent="0.25">
      <c r="A323" s="94" t="s">
        <v>1395</v>
      </c>
      <c r="B323" s="123" t="s">
        <v>1242</v>
      </c>
      <c r="C323" s="123" t="s">
        <v>1268</v>
      </c>
      <c r="D323" s="124" t="s">
        <v>56</v>
      </c>
      <c r="E323" s="368">
        <v>10</v>
      </c>
      <c r="F323" s="161"/>
      <c r="G323" s="107"/>
      <c r="H323" s="107"/>
      <c r="I323" s="107"/>
      <c r="J323" s="107"/>
      <c r="K323" s="107"/>
      <c r="L323" s="107"/>
      <c r="M323" s="107"/>
      <c r="N323" s="107"/>
      <c r="O323" s="107"/>
      <c r="P323" s="107"/>
    </row>
    <row r="324" spans="1:16" s="9" customFormat="1" ht="26.4" x14ac:dyDescent="0.25">
      <c r="A324" s="94" t="s">
        <v>1396</v>
      </c>
      <c r="B324" s="123" t="s">
        <v>1245</v>
      </c>
      <c r="C324" s="123" t="s">
        <v>1246</v>
      </c>
      <c r="D324" s="124" t="s">
        <v>56</v>
      </c>
      <c r="E324" s="368">
        <v>1</v>
      </c>
      <c r="F324" s="161"/>
      <c r="G324" s="107"/>
      <c r="H324" s="107"/>
      <c r="I324" s="107"/>
      <c r="J324" s="107"/>
      <c r="K324" s="107"/>
      <c r="L324" s="107"/>
      <c r="M324" s="107"/>
      <c r="N324" s="107"/>
      <c r="O324" s="107"/>
      <c r="P324" s="107"/>
    </row>
    <row r="325" spans="1:16" s="9" customFormat="1" ht="26.4" x14ac:dyDescent="0.25">
      <c r="A325" s="94" t="s">
        <v>1397</v>
      </c>
      <c r="B325" s="123" t="s">
        <v>1245</v>
      </c>
      <c r="C325" s="123" t="s">
        <v>1269</v>
      </c>
      <c r="D325" s="124" t="s">
        <v>56</v>
      </c>
      <c r="E325" s="368">
        <v>10</v>
      </c>
      <c r="F325" s="161"/>
      <c r="G325" s="107"/>
      <c r="H325" s="107"/>
      <c r="I325" s="107"/>
      <c r="J325" s="107"/>
      <c r="K325" s="107"/>
      <c r="L325" s="107"/>
      <c r="M325" s="107"/>
      <c r="N325" s="107"/>
      <c r="O325" s="107"/>
      <c r="P325" s="107"/>
    </row>
    <row r="326" spans="1:16" s="9" customFormat="1" x14ac:dyDescent="0.25">
      <c r="A326" s="94" t="s">
        <v>1398</v>
      </c>
      <c r="B326" s="123" t="s">
        <v>718</v>
      </c>
      <c r="C326" s="123"/>
      <c r="D326" s="124" t="s">
        <v>59</v>
      </c>
      <c r="E326" s="368">
        <v>1</v>
      </c>
      <c r="F326" s="161"/>
      <c r="G326" s="107"/>
      <c r="H326" s="107"/>
      <c r="I326" s="107"/>
      <c r="J326" s="107"/>
      <c r="K326" s="107"/>
      <c r="L326" s="107"/>
      <c r="M326" s="107"/>
      <c r="N326" s="107"/>
      <c r="O326" s="107"/>
      <c r="P326" s="107"/>
    </row>
    <row r="327" spans="1:16" s="9" customFormat="1" ht="52.8" x14ac:dyDescent="0.25">
      <c r="A327" s="94" t="s">
        <v>1399</v>
      </c>
      <c r="B327" s="123" t="s">
        <v>1297</v>
      </c>
      <c r="C327" s="123"/>
      <c r="D327" s="124" t="s">
        <v>59</v>
      </c>
      <c r="E327" s="368">
        <v>1</v>
      </c>
      <c r="F327" s="161"/>
      <c r="G327" s="107"/>
      <c r="H327" s="107"/>
      <c r="I327" s="107"/>
      <c r="J327" s="107"/>
      <c r="K327" s="107"/>
      <c r="L327" s="107"/>
      <c r="M327" s="107"/>
      <c r="N327" s="107"/>
      <c r="O327" s="107"/>
      <c r="P327" s="107"/>
    </row>
    <row r="328" spans="1:16" s="9" customFormat="1" ht="39.6" x14ac:dyDescent="0.25">
      <c r="A328" s="369">
        <v>13</v>
      </c>
      <c r="B328" s="370" t="s">
        <v>1270</v>
      </c>
      <c r="C328" s="123"/>
      <c r="D328" s="124"/>
      <c r="E328" s="368"/>
      <c r="F328" s="161"/>
      <c r="G328" s="107"/>
      <c r="H328" s="107"/>
      <c r="I328" s="107"/>
      <c r="J328" s="107"/>
      <c r="K328" s="107"/>
      <c r="L328" s="107"/>
      <c r="M328" s="107"/>
      <c r="N328" s="107"/>
      <c r="O328" s="107"/>
      <c r="P328" s="107"/>
    </row>
    <row r="329" spans="1:16" s="9" customFormat="1" ht="39.6" x14ac:dyDescent="0.25">
      <c r="A329" s="94" t="s">
        <v>1652</v>
      </c>
      <c r="B329" s="123" t="s">
        <v>1252</v>
      </c>
      <c r="C329" s="123" t="s">
        <v>1253</v>
      </c>
      <c r="D329" s="124" t="s">
        <v>347</v>
      </c>
      <c r="E329" s="368">
        <v>1</v>
      </c>
      <c r="F329" s="161"/>
      <c r="G329" s="107"/>
      <c r="H329" s="107"/>
      <c r="I329" s="107"/>
      <c r="J329" s="107"/>
      <c r="K329" s="107"/>
      <c r="L329" s="107"/>
      <c r="M329" s="107"/>
      <c r="N329" s="107"/>
      <c r="O329" s="107"/>
      <c r="P329" s="107"/>
    </row>
    <row r="330" spans="1:16" s="9" customFormat="1" x14ac:dyDescent="0.25">
      <c r="A330" s="94" t="s">
        <v>1653</v>
      </c>
      <c r="B330" s="123" t="s">
        <v>1254</v>
      </c>
      <c r="C330" s="123" t="s">
        <v>704</v>
      </c>
      <c r="D330" s="124" t="s">
        <v>59</v>
      </c>
      <c r="E330" s="368">
        <v>1</v>
      </c>
      <c r="F330" s="161"/>
      <c r="G330" s="107"/>
      <c r="H330" s="107"/>
      <c r="I330" s="107"/>
      <c r="J330" s="107"/>
      <c r="K330" s="107"/>
      <c r="L330" s="107"/>
      <c r="M330" s="107"/>
      <c r="N330" s="107"/>
      <c r="O330" s="107"/>
      <c r="P330" s="107"/>
    </row>
    <row r="331" spans="1:16" s="9" customFormat="1" x14ac:dyDescent="0.25">
      <c r="A331" s="94" t="s">
        <v>1654</v>
      </c>
      <c r="B331" s="123" t="s">
        <v>1255</v>
      </c>
      <c r="C331" s="123" t="s">
        <v>1256</v>
      </c>
      <c r="D331" s="124" t="s">
        <v>347</v>
      </c>
      <c r="E331" s="368">
        <v>1</v>
      </c>
      <c r="F331" s="161"/>
      <c r="G331" s="107"/>
      <c r="H331" s="107"/>
      <c r="I331" s="107"/>
      <c r="J331" s="107"/>
      <c r="K331" s="107"/>
      <c r="L331" s="107"/>
      <c r="M331" s="107"/>
      <c r="N331" s="107"/>
      <c r="O331" s="107"/>
      <c r="P331" s="107"/>
    </row>
    <row r="332" spans="1:16" s="9" customFormat="1" x14ac:dyDescent="0.25">
      <c r="A332" s="94" t="s">
        <v>1655</v>
      </c>
      <c r="B332" s="123" t="s">
        <v>1257</v>
      </c>
      <c r="C332" s="123" t="s">
        <v>926</v>
      </c>
      <c r="D332" s="124" t="s">
        <v>347</v>
      </c>
      <c r="E332" s="368">
        <v>1</v>
      </c>
      <c r="F332" s="161"/>
      <c r="G332" s="107"/>
      <c r="H332" s="107"/>
      <c r="I332" s="107"/>
      <c r="J332" s="107"/>
      <c r="K332" s="107"/>
      <c r="L332" s="107"/>
      <c r="M332" s="107"/>
      <c r="N332" s="107"/>
      <c r="O332" s="107"/>
      <c r="P332" s="107"/>
    </row>
    <row r="333" spans="1:16" s="9" customFormat="1" x14ac:dyDescent="0.25">
      <c r="A333" s="94" t="s">
        <v>1656</v>
      </c>
      <c r="B333" s="123" t="s">
        <v>1231</v>
      </c>
      <c r="C333" s="123" t="s">
        <v>893</v>
      </c>
      <c r="D333" s="124" t="s">
        <v>347</v>
      </c>
      <c r="E333" s="368">
        <v>1</v>
      </c>
      <c r="F333" s="161"/>
      <c r="G333" s="107"/>
      <c r="H333" s="107"/>
      <c r="I333" s="107"/>
      <c r="J333" s="107"/>
      <c r="K333" s="107"/>
      <c r="L333" s="107"/>
      <c r="M333" s="107"/>
      <c r="N333" s="107"/>
      <c r="O333" s="107"/>
      <c r="P333" s="107"/>
    </row>
    <row r="334" spans="1:16" s="9" customFormat="1" x14ac:dyDescent="0.25">
      <c r="A334" s="94" t="s">
        <v>1657</v>
      </c>
      <c r="B334" s="123" t="s">
        <v>1258</v>
      </c>
      <c r="C334" s="123" t="s">
        <v>893</v>
      </c>
      <c r="D334" s="124" t="s">
        <v>347</v>
      </c>
      <c r="E334" s="368">
        <v>1</v>
      </c>
      <c r="F334" s="161"/>
      <c r="G334" s="107"/>
      <c r="H334" s="107"/>
      <c r="I334" s="107"/>
      <c r="J334" s="107"/>
      <c r="K334" s="107"/>
      <c r="L334" s="107"/>
      <c r="M334" s="107"/>
      <c r="N334" s="107"/>
      <c r="O334" s="107"/>
      <c r="P334" s="107"/>
    </row>
    <row r="335" spans="1:16" s="9" customFormat="1" x14ac:dyDescent="0.25">
      <c r="A335" s="94" t="s">
        <v>1658</v>
      </c>
      <c r="B335" s="123" t="s">
        <v>1232</v>
      </c>
      <c r="C335" s="123" t="s">
        <v>893</v>
      </c>
      <c r="D335" s="124" t="s">
        <v>347</v>
      </c>
      <c r="E335" s="368">
        <v>4</v>
      </c>
      <c r="F335" s="161"/>
      <c r="G335" s="107"/>
      <c r="H335" s="107"/>
      <c r="I335" s="107"/>
      <c r="J335" s="107"/>
      <c r="K335" s="107"/>
      <c r="L335" s="107"/>
      <c r="M335" s="107"/>
      <c r="N335" s="107"/>
      <c r="O335" s="107"/>
      <c r="P335" s="107"/>
    </row>
    <row r="336" spans="1:16" s="9" customFormat="1" x14ac:dyDescent="0.25">
      <c r="A336" s="94" t="s">
        <v>1659</v>
      </c>
      <c r="B336" s="123" t="s">
        <v>1233</v>
      </c>
      <c r="C336" s="123" t="s">
        <v>856</v>
      </c>
      <c r="D336" s="124" t="s">
        <v>347</v>
      </c>
      <c r="E336" s="368">
        <v>1</v>
      </c>
      <c r="F336" s="161"/>
      <c r="G336" s="107"/>
      <c r="H336" s="107"/>
      <c r="I336" s="107"/>
      <c r="J336" s="107"/>
      <c r="K336" s="107"/>
      <c r="L336" s="107"/>
      <c r="M336" s="107"/>
      <c r="N336" s="107"/>
      <c r="O336" s="107"/>
      <c r="P336" s="107"/>
    </row>
    <row r="337" spans="1:16" s="9" customFormat="1" x14ac:dyDescent="0.25">
      <c r="A337" s="94" t="s">
        <v>1660</v>
      </c>
      <c r="B337" s="123" t="s">
        <v>1234</v>
      </c>
      <c r="C337" s="123" t="s">
        <v>856</v>
      </c>
      <c r="D337" s="124" t="s">
        <v>347</v>
      </c>
      <c r="E337" s="368">
        <v>2</v>
      </c>
      <c r="F337" s="161"/>
      <c r="G337" s="107"/>
      <c r="H337" s="107"/>
      <c r="I337" s="107"/>
      <c r="J337" s="107"/>
      <c r="K337" s="107"/>
      <c r="L337" s="107"/>
      <c r="M337" s="107"/>
      <c r="N337" s="107"/>
      <c r="O337" s="107"/>
      <c r="P337" s="107"/>
    </row>
    <row r="338" spans="1:16" s="9" customFormat="1" x14ac:dyDescent="0.25">
      <c r="A338" s="94" t="s">
        <v>1661</v>
      </c>
      <c r="B338" s="123" t="s">
        <v>1235</v>
      </c>
      <c r="C338" s="123" t="s">
        <v>856</v>
      </c>
      <c r="D338" s="124" t="s">
        <v>347</v>
      </c>
      <c r="E338" s="368">
        <v>3</v>
      </c>
      <c r="F338" s="161"/>
      <c r="G338" s="107"/>
      <c r="H338" s="107"/>
      <c r="I338" s="107"/>
      <c r="J338" s="107"/>
      <c r="K338" s="107"/>
      <c r="L338" s="107"/>
      <c r="M338" s="107"/>
      <c r="N338" s="107"/>
      <c r="O338" s="107"/>
      <c r="P338" s="107"/>
    </row>
    <row r="339" spans="1:16" s="9" customFormat="1" ht="26.4" x14ac:dyDescent="0.25">
      <c r="A339" s="94" t="s">
        <v>1662</v>
      </c>
      <c r="B339" s="123" t="s">
        <v>1259</v>
      </c>
      <c r="C339" s="123" t="s">
        <v>856</v>
      </c>
      <c r="D339" s="124" t="s">
        <v>347</v>
      </c>
      <c r="E339" s="368">
        <v>2</v>
      </c>
      <c r="F339" s="161"/>
      <c r="G339" s="107"/>
      <c r="H339" s="107"/>
      <c r="I339" s="107"/>
      <c r="J339" s="107"/>
      <c r="K339" s="107"/>
      <c r="L339" s="107"/>
      <c r="M339" s="107"/>
      <c r="N339" s="107"/>
      <c r="O339" s="107"/>
      <c r="P339" s="107"/>
    </row>
    <row r="340" spans="1:16" s="9" customFormat="1" x14ac:dyDescent="0.25">
      <c r="A340" s="94" t="s">
        <v>1663</v>
      </c>
      <c r="B340" s="123" t="s">
        <v>1260</v>
      </c>
      <c r="C340" s="123" t="s">
        <v>856</v>
      </c>
      <c r="D340" s="124" t="s">
        <v>347</v>
      </c>
      <c r="E340" s="368">
        <v>1</v>
      </c>
      <c r="F340" s="161"/>
      <c r="G340" s="107"/>
      <c r="H340" s="107"/>
      <c r="I340" s="107"/>
      <c r="J340" s="107"/>
      <c r="K340" s="107"/>
      <c r="L340" s="107"/>
      <c r="M340" s="107"/>
      <c r="N340" s="107"/>
      <c r="O340" s="107"/>
      <c r="P340" s="107"/>
    </row>
    <row r="341" spans="1:16" s="9" customFormat="1" ht="26.4" x14ac:dyDescent="0.25">
      <c r="A341" s="94" t="s">
        <v>1664</v>
      </c>
      <c r="B341" s="123" t="s">
        <v>1261</v>
      </c>
      <c r="C341" s="123" t="s">
        <v>1262</v>
      </c>
      <c r="D341" s="124" t="s">
        <v>347</v>
      </c>
      <c r="E341" s="368">
        <v>1</v>
      </c>
      <c r="F341" s="161"/>
      <c r="G341" s="107"/>
      <c r="H341" s="107"/>
      <c r="I341" s="107"/>
      <c r="J341" s="107"/>
      <c r="K341" s="107"/>
      <c r="L341" s="107"/>
      <c r="M341" s="107"/>
      <c r="N341" s="107"/>
      <c r="O341" s="107"/>
      <c r="P341" s="107"/>
    </row>
    <row r="342" spans="1:16" s="9" customFormat="1" ht="26.4" x14ac:dyDescent="0.25">
      <c r="A342" s="94" t="s">
        <v>1665</v>
      </c>
      <c r="B342" s="123" t="s">
        <v>1242</v>
      </c>
      <c r="C342" s="123" t="s">
        <v>1263</v>
      </c>
      <c r="D342" s="124" t="s">
        <v>56</v>
      </c>
      <c r="E342" s="368">
        <v>1</v>
      </c>
      <c r="F342" s="161"/>
      <c r="G342" s="107"/>
      <c r="H342" s="107"/>
      <c r="I342" s="107"/>
      <c r="J342" s="107"/>
      <c r="K342" s="107"/>
      <c r="L342" s="107"/>
      <c r="M342" s="107"/>
      <c r="N342" s="107"/>
      <c r="O342" s="107"/>
      <c r="P342" s="107"/>
    </row>
    <row r="343" spans="1:16" s="9" customFormat="1" ht="26.4" x14ac:dyDescent="0.25">
      <c r="A343" s="94" t="s">
        <v>1666</v>
      </c>
      <c r="B343" s="123" t="s">
        <v>1242</v>
      </c>
      <c r="C343" s="123" t="s">
        <v>1244</v>
      </c>
      <c r="D343" s="124" t="s">
        <v>56</v>
      </c>
      <c r="E343" s="368">
        <v>10</v>
      </c>
      <c r="F343" s="161"/>
      <c r="G343" s="107"/>
      <c r="H343" s="107"/>
      <c r="I343" s="107"/>
      <c r="J343" s="107"/>
      <c r="K343" s="107"/>
      <c r="L343" s="107"/>
      <c r="M343" s="107"/>
      <c r="N343" s="107"/>
      <c r="O343" s="107"/>
      <c r="P343" s="107"/>
    </row>
    <row r="344" spans="1:16" s="9" customFormat="1" ht="26.4" x14ac:dyDescent="0.25">
      <c r="A344" s="94" t="s">
        <v>1667</v>
      </c>
      <c r="B344" s="123" t="s">
        <v>1245</v>
      </c>
      <c r="C344" s="123" t="s">
        <v>1246</v>
      </c>
      <c r="D344" s="124" t="s">
        <v>56</v>
      </c>
      <c r="E344" s="368">
        <v>1</v>
      </c>
      <c r="F344" s="161"/>
      <c r="G344" s="107"/>
      <c r="H344" s="107"/>
      <c r="I344" s="107"/>
      <c r="J344" s="107"/>
      <c r="K344" s="107"/>
      <c r="L344" s="107"/>
      <c r="M344" s="107"/>
      <c r="N344" s="107"/>
      <c r="O344" s="107"/>
      <c r="P344" s="107"/>
    </row>
    <row r="345" spans="1:16" s="9" customFormat="1" ht="26.4" x14ac:dyDescent="0.25">
      <c r="A345" s="94" t="s">
        <v>1668</v>
      </c>
      <c r="B345" s="123" t="s">
        <v>1245</v>
      </c>
      <c r="C345" s="123" t="s">
        <v>1247</v>
      </c>
      <c r="D345" s="124" t="s">
        <v>56</v>
      </c>
      <c r="E345" s="368">
        <v>10</v>
      </c>
      <c r="F345" s="161"/>
      <c r="G345" s="107"/>
      <c r="H345" s="107"/>
      <c r="I345" s="107"/>
      <c r="J345" s="107"/>
      <c r="K345" s="107"/>
      <c r="L345" s="107"/>
      <c r="M345" s="107"/>
      <c r="N345" s="107"/>
      <c r="O345" s="107"/>
      <c r="P345" s="107"/>
    </row>
    <row r="346" spans="1:16" s="9" customFormat="1" x14ac:dyDescent="0.25">
      <c r="A346" s="94" t="s">
        <v>1669</v>
      </c>
      <c r="B346" s="123" t="s">
        <v>718</v>
      </c>
      <c r="C346" s="123"/>
      <c r="D346" s="124" t="s">
        <v>59</v>
      </c>
      <c r="E346" s="368">
        <v>1</v>
      </c>
      <c r="F346" s="161"/>
      <c r="G346" s="107"/>
      <c r="H346" s="107"/>
      <c r="I346" s="107"/>
      <c r="J346" s="107"/>
      <c r="K346" s="107"/>
      <c r="L346" s="107"/>
      <c r="M346" s="107"/>
      <c r="N346" s="107"/>
      <c r="O346" s="107"/>
      <c r="P346" s="107"/>
    </row>
    <row r="347" spans="1:16" s="9" customFormat="1" ht="52.8" x14ac:dyDescent="0.25">
      <c r="A347" s="94" t="s">
        <v>1670</v>
      </c>
      <c r="B347" s="123" t="s">
        <v>1297</v>
      </c>
      <c r="C347" s="123"/>
      <c r="D347" s="124" t="s">
        <v>59</v>
      </c>
      <c r="E347" s="368">
        <v>1</v>
      </c>
      <c r="F347" s="161"/>
      <c r="G347" s="107"/>
      <c r="H347" s="107"/>
      <c r="I347" s="107"/>
      <c r="J347" s="107"/>
      <c r="K347" s="107"/>
      <c r="L347" s="107"/>
      <c r="M347" s="107"/>
      <c r="N347" s="107"/>
      <c r="O347" s="107"/>
      <c r="P347" s="107"/>
    </row>
    <row r="348" spans="1:16" s="9" customFormat="1" ht="39.6" x14ac:dyDescent="0.25">
      <c r="A348" s="369">
        <v>14</v>
      </c>
      <c r="B348" s="370" t="s">
        <v>1271</v>
      </c>
      <c r="C348" s="123"/>
      <c r="D348" s="124"/>
      <c r="E348" s="368"/>
      <c r="F348" s="161"/>
      <c r="G348" s="107"/>
      <c r="H348" s="107"/>
      <c r="I348" s="107"/>
      <c r="J348" s="107"/>
      <c r="K348" s="107"/>
      <c r="L348" s="107"/>
      <c r="M348" s="107"/>
      <c r="N348" s="107"/>
      <c r="O348" s="107"/>
      <c r="P348" s="107"/>
    </row>
    <row r="349" spans="1:16" s="9" customFormat="1" ht="39.6" x14ac:dyDescent="0.25">
      <c r="A349" s="94" t="s">
        <v>1675</v>
      </c>
      <c r="B349" s="123" t="s">
        <v>1252</v>
      </c>
      <c r="C349" s="123" t="s">
        <v>1272</v>
      </c>
      <c r="D349" s="124" t="s">
        <v>347</v>
      </c>
      <c r="E349" s="368">
        <v>1</v>
      </c>
      <c r="F349" s="161"/>
      <c r="G349" s="107"/>
      <c r="H349" s="107"/>
      <c r="I349" s="107"/>
      <c r="J349" s="107"/>
      <c r="K349" s="107"/>
      <c r="L349" s="107"/>
      <c r="M349" s="107"/>
      <c r="N349" s="107"/>
      <c r="O349" s="107"/>
      <c r="P349" s="107"/>
    </row>
    <row r="350" spans="1:16" s="9" customFormat="1" x14ac:dyDescent="0.25">
      <c r="A350" s="94" t="s">
        <v>1676</v>
      </c>
      <c r="B350" s="123" t="s">
        <v>1254</v>
      </c>
      <c r="C350" s="123" t="s">
        <v>704</v>
      </c>
      <c r="D350" s="124" t="s">
        <v>59</v>
      </c>
      <c r="E350" s="368">
        <v>1</v>
      </c>
      <c r="F350" s="161"/>
      <c r="G350" s="107"/>
      <c r="H350" s="107"/>
      <c r="I350" s="107"/>
      <c r="J350" s="107"/>
      <c r="K350" s="107"/>
      <c r="L350" s="107"/>
      <c r="M350" s="107"/>
      <c r="N350" s="107"/>
      <c r="O350" s="107"/>
      <c r="P350" s="107"/>
    </row>
    <row r="351" spans="1:16" s="9" customFormat="1" x14ac:dyDescent="0.25">
      <c r="A351" s="94" t="s">
        <v>1677</v>
      </c>
      <c r="B351" s="123" t="s">
        <v>1265</v>
      </c>
      <c r="C351" s="123" t="s">
        <v>856</v>
      </c>
      <c r="D351" s="124" t="s">
        <v>347</v>
      </c>
      <c r="E351" s="368">
        <v>1</v>
      </c>
      <c r="F351" s="161"/>
      <c r="G351" s="107"/>
      <c r="H351" s="107"/>
      <c r="I351" s="107"/>
      <c r="J351" s="107"/>
      <c r="K351" s="107"/>
      <c r="L351" s="107"/>
      <c r="M351" s="107"/>
      <c r="N351" s="107"/>
      <c r="O351" s="107"/>
      <c r="P351" s="107"/>
    </row>
    <row r="352" spans="1:16" s="9" customFormat="1" x14ac:dyDescent="0.25">
      <c r="A352" s="94" t="s">
        <v>1678</v>
      </c>
      <c r="B352" s="123" t="s">
        <v>1255</v>
      </c>
      <c r="C352" s="123" t="s">
        <v>858</v>
      </c>
      <c r="D352" s="124" t="s">
        <v>347</v>
      </c>
      <c r="E352" s="368">
        <v>1</v>
      </c>
      <c r="F352" s="161"/>
      <c r="G352" s="107"/>
      <c r="H352" s="107"/>
      <c r="I352" s="107"/>
      <c r="J352" s="107"/>
      <c r="K352" s="107"/>
      <c r="L352" s="107"/>
      <c r="M352" s="107"/>
      <c r="N352" s="107"/>
      <c r="O352" s="107"/>
      <c r="P352" s="107"/>
    </row>
    <row r="353" spans="1:16" s="9" customFormat="1" x14ac:dyDescent="0.25">
      <c r="A353" s="94" t="s">
        <v>1679</v>
      </c>
      <c r="B353" s="123" t="s">
        <v>1231</v>
      </c>
      <c r="C353" s="123" t="s">
        <v>1256</v>
      </c>
      <c r="D353" s="124" t="s">
        <v>347</v>
      </c>
      <c r="E353" s="368">
        <v>1</v>
      </c>
      <c r="F353" s="161"/>
      <c r="G353" s="107"/>
      <c r="H353" s="107"/>
      <c r="I353" s="107"/>
      <c r="J353" s="107"/>
      <c r="K353" s="107"/>
      <c r="L353" s="107"/>
      <c r="M353" s="107"/>
      <c r="N353" s="107"/>
      <c r="O353" s="107"/>
      <c r="P353" s="107"/>
    </row>
    <row r="354" spans="1:16" s="9" customFormat="1" x14ac:dyDescent="0.25">
      <c r="A354" s="94" t="s">
        <v>1680</v>
      </c>
      <c r="B354" s="123" t="s">
        <v>1258</v>
      </c>
      <c r="C354" s="123" t="s">
        <v>1256</v>
      </c>
      <c r="D354" s="124" t="s">
        <v>347</v>
      </c>
      <c r="E354" s="368">
        <v>1</v>
      </c>
      <c r="F354" s="161"/>
      <c r="G354" s="107"/>
      <c r="H354" s="107"/>
      <c r="I354" s="107"/>
      <c r="J354" s="107"/>
      <c r="K354" s="107"/>
      <c r="L354" s="107"/>
      <c r="M354" s="107"/>
      <c r="N354" s="107"/>
      <c r="O354" s="107"/>
      <c r="P354" s="107"/>
    </row>
    <row r="355" spans="1:16" s="9" customFormat="1" x14ac:dyDescent="0.25">
      <c r="A355" s="94" t="s">
        <v>1681</v>
      </c>
      <c r="B355" s="123" t="s">
        <v>1232</v>
      </c>
      <c r="C355" s="123" t="s">
        <v>1256</v>
      </c>
      <c r="D355" s="124" t="s">
        <v>347</v>
      </c>
      <c r="E355" s="368">
        <v>4</v>
      </c>
      <c r="F355" s="161"/>
      <c r="G355" s="107"/>
      <c r="H355" s="107"/>
      <c r="I355" s="107"/>
      <c r="J355" s="107"/>
      <c r="K355" s="107"/>
      <c r="L355" s="107"/>
      <c r="M355" s="107"/>
      <c r="N355" s="107"/>
      <c r="O355" s="107"/>
      <c r="P355" s="107"/>
    </row>
    <row r="356" spans="1:16" s="9" customFormat="1" x14ac:dyDescent="0.25">
      <c r="A356" s="94" t="s">
        <v>1682</v>
      </c>
      <c r="B356" s="123" t="s">
        <v>1233</v>
      </c>
      <c r="C356" s="123" t="s">
        <v>856</v>
      </c>
      <c r="D356" s="124" t="s">
        <v>347</v>
      </c>
      <c r="E356" s="368">
        <v>1</v>
      </c>
      <c r="F356" s="161"/>
      <c r="G356" s="107"/>
      <c r="H356" s="107"/>
      <c r="I356" s="107"/>
      <c r="J356" s="107"/>
      <c r="K356" s="107"/>
      <c r="L356" s="107"/>
      <c r="M356" s="107"/>
      <c r="N356" s="107"/>
      <c r="O356" s="107"/>
      <c r="P356" s="107"/>
    </row>
    <row r="357" spans="1:16" s="9" customFormat="1" x14ac:dyDescent="0.25">
      <c r="A357" s="94" t="s">
        <v>1683</v>
      </c>
      <c r="B357" s="123" t="s">
        <v>1234</v>
      </c>
      <c r="C357" s="123" t="s">
        <v>856</v>
      </c>
      <c r="D357" s="124" t="s">
        <v>347</v>
      </c>
      <c r="E357" s="368">
        <v>2</v>
      </c>
      <c r="F357" s="161"/>
      <c r="G357" s="107"/>
      <c r="H357" s="107"/>
      <c r="I357" s="107"/>
      <c r="J357" s="107"/>
      <c r="K357" s="107"/>
      <c r="L357" s="107"/>
      <c r="M357" s="107"/>
      <c r="N357" s="107"/>
      <c r="O357" s="107"/>
      <c r="P357" s="107"/>
    </row>
    <row r="358" spans="1:16" s="9" customFormat="1" x14ac:dyDescent="0.25">
      <c r="A358" s="94" t="s">
        <v>1684</v>
      </c>
      <c r="B358" s="123" t="s">
        <v>1235</v>
      </c>
      <c r="C358" s="123" t="s">
        <v>856</v>
      </c>
      <c r="D358" s="124" t="s">
        <v>347</v>
      </c>
      <c r="E358" s="368">
        <v>3</v>
      </c>
      <c r="F358" s="161"/>
      <c r="G358" s="107"/>
      <c r="H358" s="107"/>
      <c r="I358" s="107"/>
      <c r="J358" s="107"/>
      <c r="K358" s="107"/>
      <c r="L358" s="107"/>
      <c r="M358" s="107"/>
      <c r="N358" s="107"/>
      <c r="O358" s="107"/>
      <c r="P358" s="107"/>
    </row>
    <row r="359" spans="1:16" s="9" customFormat="1" ht="26.4" x14ac:dyDescent="0.25">
      <c r="A359" s="94" t="s">
        <v>1685</v>
      </c>
      <c r="B359" s="123" t="s">
        <v>1259</v>
      </c>
      <c r="C359" s="123" t="s">
        <v>856</v>
      </c>
      <c r="D359" s="124" t="s">
        <v>347</v>
      </c>
      <c r="E359" s="368">
        <v>2</v>
      </c>
      <c r="F359" s="161"/>
      <c r="G359" s="107"/>
      <c r="H359" s="107"/>
      <c r="I359" s="107"/>
      <c r="J359" s="107"/>
      <c r="K359" s="107"/>
      <c r="L359" s="107"/>
      <c r="M359" s="107"/>
      <c r="N359" s="107"/>
      <c r="O359" s="107"/>
      <c r="P359" s="107"/>
    </row>
    <row r="360" spans="1:16" s="9" customFormat="1" x14ac:dyDescent="0.25">
      <c r="A360" s="94" t="s">
        <v>1686</v>
      </c>
      <c r="B360" s="123" t="s">
        <v>1260</v>
      </c>
      <c r="C360" s="123" t="s">
        <v>856</v>
      </c>
      <c r="D360" s="124" t="s">
        <v>347</v>
      </c>
      <c r="E360" s="368">
        <v>1</v>
      </c>
      <c r="F360" s="161"/>
      <c r="G360" s="107"/>
      <c r="H360" s="107"/>
      <c r="I360" s="107"/>
      <c r="J360" s="107"/>
      <c r="K360" s="107"/>
      <c r="L360" s="107"/>
      <c r="M360" s="107"/>
      <c r="N360" s="107"/>
      <c r="O360" s="107"/>
      <c r="P360" s="107"/>
    </row>
    <row r="361" spans="1:16" s="9" customFormat="1" ht="26.4" x14ac:dyDescent="0.25">
      <c r="A361" s="94" t="s">
        <v>1687</v>
      </c>
      <c r="B361" s="123" t="s">
        <v>1261</v>
      </c>
      <c r="C361" s="123" t="s">
        <v>1273</v>
      </c>
      <c r="D361" s="124" t="s">
        <v>347</v>
      </c>
      <c r="E361" s="368">
        <v>1</v>
      </c>
      <c r="F361" s="161"/>
      <c r="G361" s="107"/>
      <c r="H361" s="107"/>
      <c r="I361" s="107"/>
      <c r="J361" s="107"/>
      <c r="K361" s="107"/>
      <c r="L361" s="107"/>
      <c r="M361" s="107"/>
      <c r="N361" s="107"/>
      <c r="O361" s="107"/>
      <c r="P361" s="107"/>
    </row>
    <row r="362" spans="1:16" s="9" customFormat="1" ht="26.4" x14ac:dyDescent="0.25">
      <c r="A362" s="94" t="s">
        <v>1688</v>
      </c>
      <c r="B362" s="123" t="s">
        <v>1242</v>
      </c>
      <c r="C362" s="123" t="s">
        <v>1274</v>
      </c>
      <c r="D362" s="124" t="s">
        <v>56</v>
      </c>
      <c r="E362" s="368">
        <v>1</v>
      </c>
      <c r="F362" s="161"/>
      <c r="G362" s="107"/>
      <c r="H362" s="107"/>
      <c r="I362" s="107"/>
      <c r="J362" s="107"/>
      <c r="K362" s="107"/>
      <c r="L362" s="107"/>
      <c r="M362" s="107"/>
      <c r="N362" s="107"/>
      <c r="O362" s="107"/>
      <c r="P362" s="107"/>
    </row>
    <row r="363" spans="1:16" s="9" customFormat="1" ht="26.4" x14ac:dyDescent="0.25">
      <c r="A363" s="94" t="s">
        <v>1689</v>
      </c>
      <c r="B363" s="123" t="s">
        <v>1242</v>
      </c>
      <c r="C363" s="123" t="s">
        <v>1275</v>
      </c>
      <c r="D363" s="124" t="s">
        <v>56</v>
      </c>
      <c r="E363" s="368">
        <v>10</v>
      </c>
      <c r="F363" s="161"/>
      <c r="G363" s="107"/>
      <c r="H363" s="107"/>
      <c r="I363" s="107"/>
      <c r="J363" s="107"/>
      <c r="K363" s="107"/>
      <c r="L363" s="107"/>
      <c r="M363" s="107"/>
      <c r="N363" s="107"/>
      <c r="O363" s="107"/>
      <c r="P363" s="107"/>
    </row>
    <row r="364" spans="1:16" s="9" customFormat="1" ht="26.4" x14ac:dyDescent="0.25">
      <c r="A364" s="94" t="s">
        <v>1690</v>
      </c>
      <c r="B364" s="123" t="s">
        <v>1245</v>
      </c>
      <c r="C364" s="123" t="s">
        <v>1276</v>
      </c>
      <c r="D364" s="124" t="s">
        <v>56</v>
      </c>
      <c r="E364" s="368">
        <v>1</v>
      </c>
      <c r="F364" s="161"/>
      <c r="G364" s="107"/>
      <c r="H364" s="107"/>
      <c r="I364" s="107"/>
      <c r="J364" s="107"/>
      <c r="K364" s="107"/>
      <c r="L364" s="107"/>
      <c r="M364" s="107"/>
      <c r="N364" s="107"/>
      <c r="O364" s="107"/>
      <c r="P364" s="107"/>
    </row>
    <row r="365" spans="1:16" s="9" customFormat="1" ht="26.4" x14ac:dyDescent="0.25">
      <c r="A365" s="94" t="s">
        <v>1691</v>
      </c>
      <c r="B365" s="123" t="s">
        <v>1245</v>
      </c>
      <c r="C365" s="123" t="s">
        <v>1277</v>
      </c>
      <c r="D365" s="124" t="s">
        <v>56</v>
      </c>
      <c r="E365" s="368">
        <v>10</v>
      </c>
      <c r="F365" s="161"/>
      <c r="G365" s="107"/>
      <c r="H365" s="107"/>
      <c r="I365" s="107"/>
      <c r="J365" s="107"/>
      <c r="K365" s="107"/>
      <c r="L365" s="107"/>
      <c r="M365" s="107"/>
      <c r="N365" s="107"/>
      <c r="O365" s="107"/>
      <c r="P365" s="107"/>
    </row>
    <row r="366" spans="1:16" s="9" customFormat="1" x14ac:dyDescent="0.25">
      <c r="A366" s="94" t="s">
        <v>1692</v>
      </c>
      <c r="B366" s="123" t="s">
        <v>718</v>
      </c>
      <c r="C366" s="123"/>
      <c r="D366" s="124" t="s">
        <v>59</v>
      </c>
      <c r="E366" s="368">
        <v>1</v>
      </c>
      <c r="F366" s="161"/>
      <c r="G366" s="107"/>
      <c r="H366" s="107"/>
      <c r="I366" s="107"/>
      <c r="J366" s="107"/>
      <c r="K366" s="107"/>
      <c r="L366" s="107"/>
      <c r="M366" s="107"/>
      <c r="N366" s="107"/>
      <c r="O366" s="107"/>
      <c r="P366" s="107"/>
    </row>
    <row r="367" spans="1:16" s="9" customFormat="1" ht="52.8" x14ac:dyDescent="0.25">
      <c r="A367" s="94" t="s">
        <v>1693</v>
      </c>
      <c r="B367" s="123" t="s">
        <v>1297</v>
      </c>
      <c r="C367" s="123"/>
      <c r="D367" s="124" t="s">
        <v>59</v>
      </c>
      <c r="E367" s="368">
        <v>1</v>
      </c>
      <c r="F367" s="161"/>
      <c r="G367" s="107"/>
      <c r="H367" s="107"/>
      <c r="I367" s="107"/>
      <c r="J367" s="107"/>
      <c r="K367" s="107"/>
      <c r="L367" s="107"/>
      <c r="M367" s="107"/>
      <c r="N367" s="107"/>
      <c r="O367" s="107"/>
      <c r="P367" s="107"/>
    </row>
    <row r="368" spans="1:16" s="37" customFormat="1" x14ac:dyDescent="0.25">
      <c r="A368" s="38"/>
      <c r="B368" s="23"/>
      <c r="C368" s="186"/>
      <c r="D368" s="39"/>
      <c r="E368" s="38"/>
      <c r="F368" s="40"/>
      <c r="G368" s="41"/>
      <c r="H368" s="42"/>
      <c r="I368" s="42"/>
      <c r="J368" s="43"/>
      <c r="K368" s="42"/>
      <c r="L368" s="43"/>
      <c r="M368" s="42"/>
      <c r="N368" s="43"/>
      <c r="O368" s="42"/>
      <c r="P368" s="57"/>
    </row>
    <row r="369" spans="1:1026" x14ac:dyDescent="0.25">
      <c r="K369" s="14"/>
      <c r="L369" s="44"/>
      <c r="M369" s="44"/>
      <c r="N369" s="44"/>
      <c r="O369" s="44"/>
      <c r="P369" s="45"/>
    </row>
    <row r="370" spans="1:1026" x14ac:dyDescent="0.25">
      <c r="K370" s="14"/>
      <c r="L370" s="58"/>
      <c r="M370" s="58"/>
      <c r="N370" s="58"/>
      <c r="O370" s="58"/>
      <c r="P370" s="59"/>
    </row>
    <row r="371" spans="1:1026" x14ac:dyDescent="0.25">
      <c r="B371" s="46" t="s">
        <v>2979</v>
      </c>
      <c r="C371" s="46"/>
      <c r="F371" s="47"/>
    </row>
    <row r="372" spans="1:1026" x14ac:dyDescent="0.25">
      <c r="F372" s="47"/>
    </row>
    <row r="373" spans="1:1026" s="4" customFormat="1" ht="26.4" x14ac:dyDescent="0.25">
      <c r="A373" s="3"/>
      <c r="B373" s="46" t="s">
        <v>2973</v>
      </c>
      <c r="C373" s="46"/>
      <c r="D373" s="2"/>
      <c r="E373" s="3"/>
      <c r="F373" s="47"/>
      <c r="H373" s="5"/>
      <c r="I373" s="5"/>
      <c r="J373" s="5"/>
      <c r="K373" s="5"/>
      <c r="L373" s="5"/>
      <c r="M373" s="5"/>
      <c r="N373" s="5"/>
      <c r="O373" s="5"/>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c r="IT373" s="6"/>
      <c r="IU373" s="6"/>
      <c r="IV373" s="6"/>
      <c r="IW373" s="6"/>
      <c r="IX373" s="6"/>
      <c r="IY373" s="6"/>
      <c r="IZ373" s="6"/>
      <c r="JA373" s="6"/>
      <c r="JB373" s="6"/>
      <c r="JC373" s="6"/>
      <c r="JD373" s="6"/>
      <c r="JE373" s="6"/>
      <c r="JF373" s="6"/>
      <c r="JG373" s="6"/>
      <c r="JH373" s="6"/>
      <c r="JI373" s="6"/>
      <c r="JJ373" s="6"/>
      <c r="JK373" s="6"/>
      <c r="JL373" s="6"/>
      <c r="JM373" s="6"/>
      <c r="JN373" s="6"/>
      <c r="JO373" s="6"/>
      <c r="JP373" s="6"/>
      <c r="JQ373" s="6"/>
      <c r="JR373" s="6"/>
      <c r="JS373" s="6"/>
      <c r="JT373" s="6"/>
      <c r="JU373" s="6"/>
      <c r="JV373" s="6"/>
      <c r="JW373" s="6"/>
      <c r="JX373" s="6"/>
      <c r="JY373" s="6"/>
      <c r="JZ373" s="6"/>
      <c r="KA373" s="6"/>
      <c r="KB373" s="6"/>
      <c r="KC373" s="6"/>
      <c r="KD373" s="6"/>
      <c r="KE373" s="6"/>
      <c r="KF373" s="6"/>
      <c r="KG373" s="6"/>
      <c r="KH373" s="6"/>
      <c r="KI373" s="6"/>
      <c r="KJ373" s="6"/>
      <c r="KK373" s="6"/>
      <c r="KL373" s="6"/>
      <c r="KM373" s="6"/>
      <c r="KN373" s="6"/>
      <c r="KO373" s="6"/>
      <c r="KP373" s="6"/>
      <c r="KQ373" s="6"/>
      <c r="KR373" s="6"/>
      <c r="KS373" s="6"/>
      <c r="KT373" s="6"/>
      <c r="KU373" s="6"/>
      <c r="KV373" s="6"/>
      <c r="KW373" s="6"/>
      <c r="KX373" s="6"/>
      <c r="KY373" s="6"/>
      <c r="KZ373" s="6"/>
      <c r="LA373" s="6"/>
      <c r="LB373" s="6"/>
      <c r="LC373" s="6"/>
      <c r="LD373" s="6"/>
      <c r="LE373" s="6"/>
      <c r="LF373" s="6"/>
      <c r="LG373" s="6"/>
      <c r="LH373" s="6"/>
      <c r="LI373" s="6"/>
      <c r="LJ373" s="6"/>
      <c r="LK373" s="6"/>
      <c r="LL373" s="6"/>
      <c r="LM373" s="6"/>
      <c r="LN373" s="6"/>
      <c r="LO373" s="6"/>
      <c r="LP373" s="6"/>
      <c r="LQ373" s="6"/>
      <c r="LR373" s="6"/>
      <c r="LS373" s="6"/>
      <c r="LT373" s="6"/>
      <c r="LU373" s="6"/>
      <c r="LV373" s="6"/>
      <c r="LW373" s="6"/>
      <c r="LX373" s="6"/>
      <c r="LY373" s="6"/>
      <c r="LZ373" s="6"/>
      <c r="MA373" s="6"/>
      <c r="MB373" s="6"/>
      <c r="MC373" s="6"/>
      <c r="MD373" s="6"/>
      <c r="ME373" s="6"/>
      <c r="MF373" s="6"/>
      <c r="MG373" s="6"/>
      <c r="MH373" s="6"/>
      <c r="MI373" s="6"/>
      <c r="MJ373" s="6"/>
      <c r="MK373" s="6"/>
      <c r="ML373" s="6"/>
      <c r="MM373" s="6"/>
      <c r="MN373" s="6"/>
      <c r="MO373" s="6"/>
      <c r="MP373" s="6"/>
      <c r="MQ373" s="6"/>
      <c r="MR373" s="6"/>
      <c r="MS373" s="6"/>
      <c r="MT373" s="6"/>
      <c r="MU373" s="6"/>
      <c r="MV373" s="6"/>
      <c r="MW373" s="6"/>
      <c r="MX373" s="6"/>
      <c r="MY373" s="6"/>
      <c r="MZ373" s="6"/>
      <c r="NA373" s="6"/>
      <c r="NB373" s="6"/>
      <c r="NC373" s="6"/>
      <c r="ND373" s="6"/>
      <c r="NE373" s="6"/>
      <c r="NF373" s="6"/>
      <c r="NG373" s="6"/>
      <c r="NH373" s="6"/>
      <c r="NI373" s="6"/>
      <c r="NJ373" s="6"/>
      <c r="NK373" s="6"/>
      <c r="NL373" s="6"/>
      <c r="NM373" s="6"/>
      <c r="NN373" s="6"/>
      <c r="NO373" s="6"/>
      <c r="NP373" s="6"/>
      <c r="NQ373" s="6"/>
      <c r="NR373" s="6"/>
      <c r="NS373" s="6"/>
      <c r="NT373" s="6"/>
      <c r="NU373" s="6"/>
      <c r="NV373" s="6"/>
      <c r="NW373" s="6"/>
      <c r="NX373" s="6"/>
      <c r="NY373" s="6"/>
      <c r="NZ373" s="6"/>
      <c r="OA373" s="6"/>
      <c r="OB373" s="6"/>
      <c r="OC373" s="6"/>
      <c r="OD373" s="6"/>
      <c r="OE373" s="6"/>
      <c r="OF373" s="6"/>
      <c r="OG373" s="6"/>
      <c r="OH373" s="6"/>
      <c r="OI373" s="6"/>
      <c r="OJ373" s="6"/>
      <c r="OK373" s="6"/>
      <c r="OL373" s="6"/>
      <c r="OM373" s="6"/>
      <c r="ON373" s="6"/>
      <c r="OO373" s="6"/>
      <c r="OP373" s="6"/>
      <c r="OQ373" s="6"/>
      <c r="OR373" s="6"/>
      <c r="OS373" s="6"/>
      <c r="OT373" s="6"/>
      <c r="OU373" s="6"/>
      <c r="OV373" s="6"/>
      <c r="OW373" s="6"/>
      <c r="OX373" s="6"/>
      <c r="OY373" s="6"/>
      <c r="OZ373" s="6"/>
      <c r="PA373" s="6"/>
      <c r="PB373" s="6"/>
      <c r="PC373" s="6"/>
      <c r="PD373" s="6"/>
      <c r="PE373" s="6"/>
      <c r="PF373" s="6"/>
      <c r="PG373" s="6"/>
      <c r="PH373" s="6"/>
      <c r="PI373" s="6"/>
      <c r="PJ373" s="6"/>
      <c r="PK373" s="6"/>
      <c r="PL373" s="6"/>
      <c r="PM373" s="6"/>
      <c r="PN373" s="6"/>
      <c r="PO373" s="6"/>
      <c r="PP373" s="6"/>
      <c r="PQ373" s="6"/>
      <c r="PR373" s="6"/>
      <c r="PS373" s="6"/>
      <c r="PT373" s="6"/>
      <c r="PU373" s="6"/>
      <c r="PV373" s="6"/>
      <c r="PW373" s="6"/>
      <c r="PX373" s="6"/>
      <c r="PY373" s="6"/>
      <c r="PZ373" s="6"/>
      <c r="QA373" s="6"/>
      <c r="QB373" s="6"/>
      <c r="QC373" s="6"/>
      <c r="QD373" s="6"/>
      <c r="QE373" s="6"/>
      <c r="QF373" s="6"/>
      <c r="QG373" s="6"/>
      <c r="QH373" s="6"/>
      <c r="QI373" s="6"/>
      <c r="QJ373" s="6"/>
      <c r="QK373" s="6"/>
      <c r="QL373" s="6"/>
      <c r="QM373" s="6"/>
      <c r="QN373" s="6"/>
      <c r="QO373" s="6"/>
      <c r="QP373" s="6"/>
      <c r="QQ373" s="6"/>
      <c r="QR373" s="6"/>
      <c r="QS373" s="6"/>
      <c r="QT373" s="6"/>
      <c r="QU373" s="6"/>
      <c r="QV373" s="6"/>
      <c r="QW373" s="6"/>
      <c r="QX373" s="6"/>
      <c r="QY373" s="6"/>
      <c r="QZ373" s="6"/>
      <c r="RA373" s="6"/>
      <c r="RB373" s="6"/>
      <c r="RC373" s="6"/>
      <c r="RD373" s="6"/>
      <c r="RE373" s="6"/>
      <c r="RF373" s="6"/>
      <c r="RG373" s="6"/>
      <c r="RH373" s="6"/>
      <c r="RI373" s="6"/>
      <c r="RJ373" s="6"/>
      <c r="RK373" s="6"/>
      <c r="RL373" s="6"/>
      <c r="RM373" s="6"/>
      <c r="RN373" s="6"/>
      <c r="RO373" s="6"/>
      <c r="RP373" s="6"/>
      <c r="RQ373" s="6"/>
      <c r="RR373" s="6"/>
      <c r="RS373" s="6"/>
      <c r="RT373" s="6"/>
      <c r="RU373" s="6"/>
      <c r="RV373" s="6"/>
      <c r="RW373" s="6"/>
      <c r="RX373" s="6"/>
      <c r="RY373" s="6"/>
      <c r="RZ373" s="6"/>
      <c r="SA373" s="6"/>
      <c r="SB373" s="6"/>
      <c r="SC373" s="6"/>
      <c r="SD373" s="6"/>
      <c r="SE373" s="6"/>
      <c r="SF373" s="6"/>
      <c r="SG373" s="6"/>
      <c r="SH373" s="6"/>
      <c r="SI373" s="6"/>
      <c r="SJ373" s="6"/>
      <c r="SK373" s="6"/>
      <c r="SL373" s="6"/>
      <c r="SM373" s="6"/>
      <c r="SN373" s="6"/>
      <c r="SO373" s="6"/>
      <c r="SP373" s="6"/>
      <c r="SQ373" s="6"/>
      <c r="SR373" s="6"/>
      <c r="SS373" s="6"/>
      <c r="ST373" s="6"/>
      <c r="SU373" s="6"/>
      <c r="SV373" s="6"/>
      <c r="SW373" s="6"/>
      <c r="SX373" s="6"/>
      <c r="SY373" s="6"/>
      <c r="SZ373" s="6"/>
      <c r="TA373" s="6"/>
      <c r="TB373" s="6"/>
      <c r="TC373" s="6"/>
      <c r="TD373" s="6"/>
      <c r="TE373" s="6"/>
      <c r="TF373" s="6"/>
      <c r="TG373" s="6"/>
      <c r="TH373" s="6"/>
      <c r="TI373" s="6"/>
      <c r="TJ373" s="6"/>
      <c r="TK373" s="6"/>
      <c r="TL373" s="6"/>
      <c r="TM373" s="6"/>
      <c r="TN373" s="6"/>
      <c r="TO373" s="6"/>
      <c r="TP373" s="6"/>
      <c r="TQ373" s="6"/>
      <c r="TR373" s="6"/>
      <c r="TS373" s="6"/>
      <c r="TT373" s="6"/>
      <c r="TU373" s="6"/>
      <c r="TV373" s="6"/>
      <c r="TW373" s="6"/>
      <c r="TX373" s="6"/>
      <c r="TY373" s="6"/>
      <c r="TZ373" s="6"/>
      <c r="UA373" s="6"/>
      <c r="UB373" s="6"/>
      <c r="UC373" s="6"/>
      <c r="UD373" s="6"/>
      <c r="UE373" s="6"/>
      <c r="UF373" s="6"/>
      <c r="UG373" s="6"/>
      <c r="UH373" s="6"/>
      <c r="UI373" s="6"/>
      <c r="UJ373" s="6"/>
      <c r="UK373" s="6"/>
      <c r="UL373" s="6"/>
      <c r="UM373" s="6"/>
      <c r="UN373" s="6"/>
      <c r="UO373" s="6"/>
      <c r="UP373" s="6"/>
      <c r="UQ373" s="6"/>
      <c r="UR373" s="6"/>
      <c r="US373" s="6"/>
      <c r="UT373" s="6"/>
      <c r="UU373" s="6"/>
      <c r="UV373" s="6"/>
      <c r="UW373" s="6"/>
      <c r="UX373" s="6"/>
      <c r="UY373" s="6"/>
      <c r="UZ373" s="6"/>
      <c r="VA373" s="6"/>
      <c r="VB373" s="6"/>
      <c r="VC373" s="6"/>
      <c r="VD373" s="6"/>
      <c r="VE373" s="6"/>
      <c r="VF373" s="6"/>
      <c r="VG373" s="6"/>
      <c r="VH373" s="6"/>
      <c r="VI373" s="6"/>
      <c r="VJ373" s="6"/>
      <c r="VK373" s="6"/>
      <c r="VL373" s="6"/>
      <c r="VM373" s="6"/>
      <c r="VN373" s="6"/>
      <c r="VO373" s="6"/>
      <c r="VP373" s="6"/>
      <c r="VQ373" s="6"/>
      <c r="VR373" s="6"/>
      <c r="VS373" s="6"/>
      <c r="VT373" s="6"/>
      <c r="VU373" s="6"/>
      <c r="VV373" s="6"/>
      <c r="VW373" s="6"/>
      <c r="VX373" s="6"/>
      <c r="VY373" s="6"/>
      <c r="VZ373" s="6"/>
      <c r="WA373" s="6"/>
      <c r="WB373" s="6"/>
      <c r="WC373" s="6"/>
      <c r="WD373" s="6"/>
      <c r="WE373" s="6"/>
      <c r="WF373" s="6"/>
      <c r="WG373" s="6"/>
      <c r="WH373" s="6"/>
      <c r="WI373" s="6"/>
      <c r="WJ373" s="6"/>
      <c r="WK373" s="6"/>
      <c r="WL373" s="6"/>
      <c r="WM373" s="6"/>
      <c r="WN373" s="6"/>
      <c r="WO373" s="6"/>
      <c r="WP373" s="6"/>
      <c r="WQ373" s="6"/>
      <c r="WR373" s="6"/>
      <c r="WS373" s="6"/>
      <c r="WT373" s="6"/>
      <c r="WU373" s="6"/>
      <c r="WV373" s="6"/>
      <c r="WW373" s="6"/>
      <c r="WX373" s="6"/>
      <c r="WY373" s="6"/>
      <c r="WZ373" s="6"/>
      <c r="XA373" s="6"/>
      <c r="XB373" s="6"/>
      <c r="XC373" s="6"/>
      <c r="XD373" s="6"/>
      <c r="XE373" s="6"/>
      <c r="XF373" s="6"/>
      <c r="XG373" s="6"/>
      <c r="XH373" s="6"/>
      <c r="XI373" s="6"/>
      <c r="XJ373" s="6"/>
      <c r="XK373" s="6"/>
      <c r="XL373" s="6"/>
      <c r="XM373" s="6"/>
      <c r="XN373" s="6"/>
      <c r="XO373" s="6"/>
      <c r="XP373" s="6"/>
      <c r="XQ373" s="6"/>
      <c r="XR373" s="6"/>
      <c r="XS373" s="6"/>
      <c r="XT373" s="6"/>
      <c r="XU373" s="6"/>
      <c r="XV373" s="6"/>
      <c r="XW373" s="6"/>
      <c r="XX373" s="6"/>
      <c r="XY373" s="6"/>
      <c r="XZ373" s="6"/>
      <c r="YA373" s="6"/>
      <c r="YB373" s="6"/>
      <c r="YC373" s="6"/>
      <c r="YD373" s="6"/>
      <c r="YE373" s="6"/>
      <c r="YF373" s="6"/>
      <c r="YG373" s="6"/>
      <c r="YH373" s="6"/>
      <c r="YI373" s="6"/>
      <c r="YJ373" s="6"/>
      <c r="YK373" s="6"/>
      <c r="YL373" s="6"/>
      <c r="YM373" s="6"/>
      <c r="YN373" s="6"/>
      <c r="YO373" s="6"/>
      <c r="YP373" s="6"/>
      <c r="YQ373" s="6"/>
      <c r="YR373" s="6"/>
      <c r="YS373" s="6"/>
      <c r="YT373" s="6"/>
      <c r="YU373" s="6"/>
      <c r="YV373" s="6"/>
      <c r="YW373" s="6"/>
      <c r="YX373" s="6"/>
      <c r="YY373" s="6"/>
      <c r="YZ373" s="6"/>
      <c r="ZA373" s="6"/>
      <c r="ZB373" s="6"/>
      <c r="ZC373" s="6"/>
      <c r="ZD373" s="6"/>
      <c r="ZE373" s="6"/>
      <c r="ZF373" s="6"/>
      <c r="ZG373" s="6"/>
      <c r="ZH373" s="6"/>
      <c r="ZI373" s="6"/>
      <c r="ZJ373" s="6"/>
      <c r="ZK373" s="6"/>
      <c r="ZL373" s="6"/>
      <c r="ZM373" s="6"/>
      <c r="ZN373" s="6"/>
      <c r="ZO373" s="6"/>
      <c r="ZP373" s="6"/>
      <c r="ZQ373" s="6"/>
      <c r="ZR373" s="6"/>
      <c r="ZS373" s="6"/>
      <c r="ZT373" s="6"/>
      <c r="ZU373" s="6"/>
      <c r="ZV373" s="6"/>
      <c r="ZW373" s="6"/>
      <c r="ZX373" s="6"/>
      <c r="ZY373" s="6"/>
      <c r="ZZ373" s="6"/>
      <c r="AAA373" s="6"/>
      <c r="AAB373" s="6"/>
      <c r="AAC373" s="6"/>
      <c r="AAD373" s="6"/>
      <c r="AAE373" s="6"/>
      <c r="AAF373" s="6"/>
      <c r="AAG373" s="6"/>
      <c r="AAH373" s="6"/>
      <c r="AAI373" s="6"/>
      <c r="AAJ373" s="6"/>
      <c r="AAK373" s="6"/>
      <c r="AAL373" s="6"/>
      <c r="AAM373" s="6"/>
      <c r="AAN373" s="6"/>
      <c r="AAO373" s="6"/>
      <c r="AAP373" s="6"/>
      <c r="AAQ373" s="6"/>
      <c r="AAR373" s="6"/>
      <c r="AAS373" s="6"/>
      <c r="AAT373" s="6"/>
      <c r="AAU373" s="6"/>
      <c r="AAV373" s="6"/>
      <c r="AAW373" s="6"/>
      <c r="AAX373" s="6"/>
      <c r="AAY373" s="6"/>
      <c r="AAZ373" s="6"/>
      <c r="ABA373" s="6"/>
      <c r="ABB373" s="6"/>
      <c r="ABC373" s="6"/>
      <c r="ABD373" s="6"/>
      <c r="ABE373" s="6"/>
      <c r="ABF373" s="6"/>
      <c r="ABG373" s="6"/>
      <c r="ABH373" s="6"/>
      <c r="ABI373" s="6"/>
      <c r="ABJ373" s="6"/>
      <c r="ABK373" s="6"/>
      <c r="ABL373" s="6"/>
      <c r="ABM373" s="6"/>
      <c r="ABN373" s="6"/>
      <c r="ABO373" s="6"/>
      <c r="ABP373" s="6"/>
      <c r="ABQ373" s="6"/>
      <c r="ABR373" s="6"/>
      <c r="ABS373" s="6"/>
      <c r="ABT373" s="6"/>
      <c r="ABU373" s="6"/>
      <c r="ABV373" s="6"/>
      <c r="ABW373" s="6"/>
      <c r="ABX373" s="6"/>
      <c r="ABY373" s="6"/>
      <c r="ABZ373" s="6"/>
      <c r="ACA373" s="6"/>
      <c r="ACB373" s="6"/>
      <c r="ACC373" s="6"/>
      <c r="ACD373" s="6"/>
      <c r="ACE373" s="6"/>
      <c r="ACF373" s="6"/>
      <c r="ACG373" s="6"/>
      <c r="ACH373" s="6"/>
      <c r="ACI373" s="6"/>
      <c r="ACJ373" s="6"/>
      <c r="ACK373" s="6"/>
      <c r="ACL373" s="6"/>
      <c r="ACM373" s="6"/>
      <c r="ACN373" s="6"/>
      <c r="ACO373" s="6"/>
      <c r="ACP373" s="6"/>
      <c r="ACQ373" s="6"/>
      <c r="ACR373" s="6"/>
      <c r="ACS373" s="6"/>
      <c r="ACT373" s="6"/>
      <c r="ACU373" s="6"/>
      <c r="ACV373" s="6"/>
      <c r="ACW373" s="6"/>
      <c r="ACX373" s="6"/>
      <c r="ACY373" s="6"/>
      <c r="ACZ373" s="6"/>
      <c r="ADA373" s="6"/>
      <c r="ADB373" s="6"/>
      <c r="ADC373" s="6"/>
      <c r="ADD373" s="6"/>
      <c r="ADE373" s="6"/>
      <c r="ADF373" s="6"/>
      <c r="ADG373" s="6"/>
      <c r="ADH373" s="6"/>
      <c r="ADI373" s="6"/>
      <c r="ADJ373" s="6"/>
      <c r="ADK373" s="6"/>
      <c r="ADL373" s="6"/>
      <c r="ADM373" s="6"/>
      <c r="ADN373" s="6"/>
      <c r="ADO373" s="6"/>
      <c r="ADP373" s="6"/>
      <c r="ADQ373" s="6"/>
      <c r="ADR373" s="6"/>
      <c r="ADS373" s="6"/>
      <c r="ADT373" s="6"/>
      <c r="ADU373" s="6"/>
      <c r="ADV373" s="6"/>
      <c r="ADW373" s="6"/>
      <c r="ADX373" s="6"/>
      <c r="ADY373" s="6"/>
      <c r="ADZ373" s="6"/>
      <c r="AEA373" s="6"/>
      <c r="AEB373" s="6"/>
      <c r="AEC373" s="6"/>
      <c r="AED373" s="6"/>
      <c r="AEE373" s="6"/>
      <c r="AEF373" s="6"/>
      <c r="AEG373" s="6"/>
      <c r="AEH373" s="6"/>
      <c r="AEI373" s="6"/>
      <c r="AEJ373" s="6"/>
      <c r="AEK373" s="6"/>
      <c r="AEL373" s="6"/>
      <c r="AEM373" s="6"/>
      <c r="AEN373" s="6"/>
      <c r="AEO373" s="6"/>
      <c r="AEP373" s="6"/>
      <c r="AEQ373" s="6"/>
      <c r="AER373" s="6"/>
      <c r="AES373" s="6"/>
      <c r="AET373" s="6"/>
      <c r="AEU373" s="6"/>
      <c r="AEV373" s="6"/>
      <c r="AEW373" s="6"/>
      <c r="AEX373" s="6"/>
      <c r="AEY373" s="6"/>
      <c r="AEZ373" s="6"/>
      <c r="AFA373" s="6"/>
      <c r="AFB373" s="6"/>
      <c r="AFC373" s="6"/>
      <c r="AFD373" s="6"/>
      <c r="AFE373" s="6"/>
      <c r="AFF373" s="6"/>
      <c r="AFG373" s="6"/>
      <c r="AFH373" s="6"/>
      <c r="AFI373" s="6"/>
      <c r="AFJ373" s="6"/>
      <c r="AFK373" s="6"/>
      <c r="AFL373" s="6"/>
      <c r="AFM373" s="6"/>
      <c r="AFN373" s="6"/>
      <c r="AFO373" s="6"/>
      <c r="AFP373" s="6"/>
      <c r="AFQ373" s="6"/>
      <c r="AFR373" s="6"/>
      <c r="AFS373" s="6"/>
      <c r="AFT373" s="6"/>
      <c r="AFU373" s="6"/>
      <c r="AFV373" s="6"/>
      <c r="AFW373" s="6"/>
      <c r="AFX373" s="6"/>
      <c r="AFY373" s="6"/>
      <c r="AFZ373" s="6"/>
      <c r="AGA373" s="6"/>
      <c r="AGB373" s="6"/>
      <c r="AGC373" s="6"/>
      <c r="AGD373" s="6"/>
      <c r="AGE373" s="6"/>
      <c r="AGF373" s="6"/>
      <c r="AGG373" s="6"/>
      <c r="AGH373" s="6"/>
      <c r="AGI373" s="6"/>
      <c r="AGJ373" s="6"/>
      <c r="AGK373" s="6"/>
      <c r="AGL373" s="6"/>
      <c r="AGM373" s="6"/>
      <c r="AGN373" s="6"/>
      <c r="AGO373" s="6"/>
      <c r="AGP373" s="6"/>
      <c r="AGQ373" s="6"/>
      <c r="AGR373" s="6"/>
      <c r="AGS373" s="6"/>
      <c r="AGT373" s="6"/>
      <c r="AGU373" s="6"/>
      <c r="AGV373" s="6"/>
      <c r="AGW373" s="6"/>
      <c r="AGX373" s="6"/>
      <c r="AGY373" s="6"/>
      <c r="AGZ373" s="6"/>
      <c r="AHA373" s="6"/>
      <c r="AHB373" s="6"/>
      <c r="AHC373" s="6"/>
      <c r="AHD373" s="6"/>
      <c r="AHE373" s="6"/>
      <c r="AHF373" s="6"/>
      <c r="AHG373" s="6"/>
      <c r="AHH373" s="6"/>
      <c r="AHI373" s="6"/>
      <c r="AHJ373" s="6"/>
      <c r="AHK373" s="6"/>
      <c r="AHL373" s="6"/>
      <c r="AHM373" s="6"/>
      <c r="AHN373" s="6"/>
      <c r="AHO373" s="6"/>
      <c r="AHP373" s="6"/>
      <c r="AHQ373" s="6"/>
      <c r="AHR373" s="6"/>
      <c r="AHS373" s="6"/>
      <c r="AHT373" s="6"/>
      <c r="AHU373" s="6"/>
      <c r="AHV373" s="6"/>
      <c r="AHW373" s="6"/>
      <c r="AHX373" s="6"/>
      <c r="AHY373" s="6"/>
      <c r="AHZ373" s="6"/>
      <c r="AIA373" s="6"/>
      <c r="AIB373" s="6"/>
      <c r="AIC373" s="6"/>
      <c r="AID373" s="6"/>
      <c r="AIE373" s="6"/>
      <c r="AIF373" s="6"/>
      <c r="AIG373" s="6"/>
      <c r="AIH373" s="6"/>
      <c r="AII373" s="6"/>
      <c r="AIJ373" s="6"/>
      <c r="AIK373" s="6"/>
      <c r="AIL373" s="6"/>
      <c r="AIM373" s="6"/>
      <c r="AIN373" s="6"/>
      <c r="AIO373" s="6"/>
      <c r="AIP373" s="6"/>
      <c r="AIQ373" s="6"/>
      <c r="AIR373" s="6"/>
      <c r="AIS373" s="6"/>
      <c r="AIT373" s="6"/>
      <c r="AIU373" s="6"/>
      <c r="AIV373" s="6"/>
      <c r="AIW373" s="6"/>
      <c r="AIX373" s="6"/>
      <c r="AIY373" s="6"/>
      <c r="AIZ373" s="6"/>
      <c r="AJA373" s="6"/>
      <c r="AJB373" s="6"/>
      <c r="AJC373" s="6"/>
      <c r="AJD373" s="6"/>
      <c r="AJE373" s="6"/>
      <c r="AJF373" s="6"/>
      <c r="AJG373" s="6"/>
      <c r="AJH373" s="6"/>
      <c r="AJI373" s="6"/>
      <c r="AJJ373" s="6"/>
      <c r="AJK373" s="6"/>
      <c r="AJL373" s="6"/>
      <c r="AJM373" s="6"/>
      <c r="AJN373" s="6"/>
      <c r="AJO373" s="6"/>
      <c r="AJP373" s="6"/>
      <c r="AJQ373" s="6"/>
      <c r="AJR373" s="6"/>
      <c r="AJS373" s="6"/>
      <c r="AJT373" s="6"/>
      <c r="AJU373" s="6"/>
      <c r="AJV373" s="6"/>
      <c r="AJW373" s="6"/>
      <c r="AJX373" s="6"/>
      <c r="AJY373" s="6"/>
      <c r="AJZ373" s="6"/>
      <c r="AKA373" s="6"/>
      <c r="AKB373" s="6"/>
      <c r="AKC373" s="6"/>
      <c r="AKD373" s="6"/>
      <c r="AKE373" s="6"/>
      <c r="AKF373" s="6"/>
      <c r="AKG373" s="6"/>
      <c r="AKH373" s="6"/>
      <c r="AKI373" s="6"/>
      <c r="AKJ373" s="6"/>
      <c r="AKK373" s="6"/>
      <c r="AKL373" s="6"/>
      <c r="AKM373" s="6"/>
      <c r="AKN373" s="6"/>
      <c r="AKO373" s="6"/>
      <c r="AKP373" s="6"/>
      <c r="AKQ373" s="6"/>
      <c r="AKR373" s="6"/>
      <c r="AKS373" s="6"/>
      <c r="AKT373" s="6"/>
      <c r="AKU373" s="6"/>
      <c r="AKV373" s="6"/>
      <c r="AKW373" s="6"/>
      <c r="AKX373" s="6"/>
      <c r="AKY373" s="6"/>
      <c r="AKZ373" s="6"/>
      <c r="ALA373" s="6"/>
      <c r="ALB373" s="6"/>
      <c r="ALC373" s="6"/>
      <c r="ALD373" s="6"/>
      <c r="ALE373" s="6"/>
      <c r="ALF373" s="6"/>
      <c r="ALG373" s="6"/>
      <c r="ALH373" s="6"/>
      <c r="ALI373" s="6"/>
      <c r="ALJ373" s="6"/>
      <c r="ALK373" s="6"/>
      <c r="ALL373" s="6"/>
      <c r="ALM373" s="6"/>
      <c r="ALN373" s="6"/>
      <c r="ALO373" s="6"/>
      <c r="ALP373" s="6"/>
      <c r="ALQ373" s="6"/>
      <c r="ALR373" s="6"/>
      <c r="ALS373" s="6"/>
      <c r="ALT373" s="6"/>
      <c r="ALU373" s="6"/>
      <c r="ALV373" s="6"/>
      <c r="ALW373" s="6"/>
      <c r="ALX373" s="6"/>
      <c r="ALY373" s="6"/>
      <c r="ALZ373" s="6"/>
      <c r="AMA373" s="6"/>
      <c r="AMB373" s="6"/>
      <c r="AMC373" s="6"/>
      <c r="AMD373" s="6"/>
      <c r="AME373" s="6"/>
      <c r="AMF373" s="6"/>
      <c r="AMG373" s="6"/>
      <c r="AMH373" s="6"/>
      <c r="AMI373" s="6"/>
      <c r="AMJ373" s="6"/>
      <c r="AMK373" s="6"/>
      <c r="AML373" s="6"/>
    </row>
    <row r="374" spans="1:1026" s="4" customFormat="1" x14ac:dyDescent="0.25">
      <c r="A374" s="3"/>
      <c r="B374" s="1"/>
      <c r="C374" s="1"/>
      <c r="D374" s="2"/>
      <c r="E374" s="3"/>
      <c r="F374" s="47"/>
      <c r="H374" s="5"/>
      <c r="I374" s="5"/>
      <c r="J374" s="5"/>
      <c r="K374" s="5"/>
      <c r="L374" s="5"/>
      <c r="M374" s="5"/>
      <c r="N374" s="5"/>
      <c r="O374" s="5"/>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c r="IV374" s="6"/>
      <c r="IW374" s="6"/>
      <c r="IX374" s="6"/>
      <c r="IY374" s="6"/>
      <c r="IZ374" s="6"/>
      <c r="JA374" s="6"/>
      <c r="JB374" s="6"/>
      <c r="JC374" s="6"/>
      <c r="JD374" s="6"/>
      <c r="JE374" s="6"/>
      <c r="JF374" s="6"/>
      <c r="JG374" s="6"/>
      <c r="JH374" s="6"/>
      <c r="JI374" s="6"/>
      <c r="JJ374" s="6"/>
      <c r="JK374" s="6"/>
      <c r="JL374" s="6"/>
      <c r="JM374" s="6"/>
      <c r="JN374" s="6"/>
      <c r="JO374" s="6"/>
      <c r="JP374" s="6"/>
      <c r="JQ374" s="6"/>
      <c r="JR374" s="6"/>
      <c r="JS374" s="6"/>
      <c r="JT374" s="6"/>
      <c r="JU374" s="6"/>
      <c r="JV374" s="6"/>
      <c r="JW374" s="6"/>
      <c r="JX374" s="6"/>
      <c r="JY374" s="6"/>
      <c r="JZ374" s="6"/>
      <c r="KA374" s="6"/>
      <c r="KB374" s="6"/>
      <c r="KC374" s="6"/>
      <c r="KD374" s="6"/>
      <c r="KE374" s="6"/>
      <c r="KF374" s="6"/>
      <c r="KG374" s="6"/>
      <c r="KH374" s="6"/>
      <c r="KI374" s="6"/>
      <c r="KJ374" s="6"/>
      <c r="KK374" s="6"/>
      <c r="KL374" s="6"/>
      <c r="KM374" s="6"/>
      <c r="KN374" s="6"/>
      <c r="KO374" s="6"/>
      <c r="KP374" s="6"/>
      <c r="KQ374" s="6"/>
      <c r="KR374" s="6"/>
      <c r="KS374" s="6"/>
      <c r="KT374" s="6"/>
      <c r="KU374" s="6"/>
      <c r="KV374" s="6"/>
      <c r="KW374" s="6"/>
      <c r="KX374" s="6"/>
      <c r="KY374" s="6"/>
      <c r="KZ374" s="6"/>
      <c r="LA374" s="6"/>
      <c r="LB374" s="6"/>
      <c r="LC374" s="6"/>
      <c r="LD374" s="6"/>
      <c r="LE374" s="6"/>
      <c r="LF374" s="6"/>
      <c r="LG374" s="6"/>
      <c r="LH374" s="6"/>
      <c r="LI374" s="6"/>
      <c r="LJ374" s="6"/>
      <c r="LK374" s="6"/>
      <c r="LL374" s="6"/>
      <c r="LM374" s="6"/>
      <c r="LN374" s="6"/>
      <c r="LO374" s="6"/>
      <c r="LP374" s="6"/>
      <c r="LQ374" s="6"/>
      <c r="LR374" s="6"/>
      <c r="LS374" s="6"/>
      <c r="LT374" s="6"/>
      <c r="LU374" s="6"/>
      <c r="LV374" s="6"/>
      <c r="LW374" s="6"/>
      <c r="LX374" s="6"/>
      <c r="LY374" s="6"/>
      <c r="LZ374" s="6"/>
      <c r="MA374" s="6"/>
      <c r="MB374" s="6"/>
      <c r="MC374" s="6"/>
      <c r="MD374" s="6"/>
      <c r="ME374" s="6"/>
      <c r="MF374" s="6"/>
      <c r="MG374" s="6"/>
      <c r="MH374" s="6"/>
      <c r="MI374" s="6"/>
      <c r="MJ374" s="6"/>
      <c r="MK374" s="6"/>
      <c r="ML374" s="6"/>
      <c r="MM374" s="6"/>
      <c r="MN374" s="6"/>
      <c r="MO374" s="6"/>
      <c r="MP374" s="6"/>
      <c r="MQ374" s="6"/>
      <c r="MR374" s="6"/>
      <c r="MS374" s="6"/>
      <c r="MT374" s="6"/>
      <c r="MU374" s="6"/>
      <c r="MV374" s="6"/>
      <c r="MW374" s="6"/>
      <c r="MX374" s="6"/>
      <c r="MY374" s="6"/>
      <c r="MZ374" s="6"/>
      <c r="NA374" s="6"/>
      <c r="NB374" s="6"/>
      <c r="NC374" s="6"/>
      <c r="ND374" s="6"/>
      <c r="NE374" s="6"/>
      <c r="NF374" s="6"/>
      <c r="NG374" s="6"/>
      <c r="NH374" s="6"/>
      <c r="NI374" s="6"/>
      <c r="NJ374" s="6"/>
      <c r="NK374" s="6"/>
      <c r="NL374" s="6"/>
      <c r="NM374" s="6"/>
      <c r="NN374" s="6"/>
      <c r="NO374" s="6"/>
      <c r="NP374" s="6"/>
      <c r="NQ374" s="6"/>
      <c r="NR374" s="6"/>
      <c r="NS374" s="6"/>
      <c r="NT374" s="6"/>
      <c r="NU374" s="6"/>
      <c r="NV374" s="6"/>
      <c r="NW374" s="6"/>
      <c r="NX374" s="6"/>
      <c r="NY374" s="6"/>
      <c r="NZ374" s="6"/>
      <c r="OA374" s="6"/>
      <c r="OB374" s="6"/>
      <c r="OC374" s="6"/>
      <c r="OD374" s="6"/>
      <c r="OE374" s="6"/>
      <c r="OF374" s="6"/>
      <c r="OG374" s="6"/>
      <c r="OH374" s="6"/>
      <c r="OI374" s="6"/>
      <c r="OJ374" s="6"/>
      <c r="OK374" s="6"/>
      <c r="OL374" s="6"/>
      <c r="OM374" s="6"/>
      <c r="ON374" s="6"/>
      <c r="OO374" s="6"/>
      <c r="OP374" s="6"/>
      <c r="OQ374" s="6"/>
      <c r="OR374" s="6"/>
      <c r="OS374" s="6"/>
      <c r="OT374" s="6"/>
      <c r="OU374" s="6"/>
      <c r="OV374" s="6"/>
      <c r="OW374" s="6"/>
      <c r="OX374" s="6"/>
      <c r="OY374" s="6"/>
      <c r="OZ374" s="6"/>
      <c r="PA374" s="6"/>
      <c r="PB374" s="6"/>
      <c r="PC374" s="6"/>
      <c r="PD374" s="6"/>
      <c r="PE374" s="6"/>
      <c r="PF374" s="6"/>
      <c r="PG374" s="6"/>
      <c r="PH374" s="6"/>
      <c r="PI374" s="6"/>
      <c r="PJ374" s="6"/>
      <c r="PK374" s="6"/>
      <c r="PL374" s="6"/>
      <c r="PM374" s="6"/>
      <c r="PN374" s="6"/>
      <c r="PO374" s="6"/>
      <c r="PP374" s="6"/>
      <c r="PQ374" s="6"/>
      <c r="PR374" s="6"/>
      <c r="PS374" s="6"/>
      <c r="PT374" s="6"/>
      <c r="PU374" s="6"/>
      <c r="PV374" s="6"/>
      <c r="PW374" s="6"/>
      <c r="PX374" s="6"/>
      <c r="PY374" s="6"/>
      <c r="PZ374" s="6"/>
      <c r="QA374" s="6"/>
      <c r="QB374" s="6"/>
      <c r="QC374" s="6"/>
      <c r="QD374" s="6"/>
      <c r="QE374" s="6"/>
      <c r="QF374" s="6"/>
      <c r="QG374" s="6"/>
      <c r="QH374" s="6"/>
      <c r="QI374" s="6"/>
      <c r="QJ374" s="6"/>
      <c r="QK374" s="6"/>
      <c r="QL374" s="6"/>
      <c r="QM374" s="6"/>
      <c r="QN374" s="6"/>
      <c r="QO374" s="6"/>
      <c r="QP374" s="6"/>
      <c r="QQ374" s="6"/>
      <c r="QR374" s="6"/>
      <c r="QS374" s="6"/>
      <c r="QT374" s="6"/>
      <c r="QU374" s="6"/>
      <c r="QV374" s="6"/>
      <c r="QW374" s="6"/>
      <c r="QX374" s="6"/>
      <c r="QY374" s="6"/>
      <c r="QZ374" s="6"/>
      <c r="RA374" s="6"/>
      <c r="RB374" s="6"/>
      <c r="RC374" s="6"/>
      <c r="RD374" s="6"/>
      <c r="RE374" s="6"/>
      <c r="RF374" s="6"/>
      <c r="RG374" s="6"/>
      <c r="RH374" s="6"/>
      <c r="RI374" s="6"/>
      <c r="RJ374" s="6"/>
      <c r="RK374" s="6"/>
      <c r="RL374" s="6"/>
      <c r="RM374" s="6"/>
      <c r="RN374" s="6"/>
      <c r="RO374" s="6"/>
      <c r="RP374" s="6"/>
      <c r="RQ374" s="6"/>
      <c r="RR374" s="6"/>
      <c r="RS374" s="6"/>
      <c r="RT374" s="6"/>
      <c r="RU374" s="6"/>
      <c r="RV374" s="6"/>
      <c r="RW374" s="6"/>
      <c r="RX374" s="6"/>
      <c r="RY374" s="6"/>
      <c r="RZ374" s="6"/>
      <c r="SA374" s="6"/>
      <c r="SB374" s="6"/>
      <c r="SC374" s="6"/>
      <c r="SD374" s="6"/>
      <c r="SE374" s="6"/>
      <c r="SF374" s="6"/>
      <c r="SG374" s="6"/>
      <c r="SH374" s="6"/>
      <c r="SI374" s="6"/>
      <c r="SJ374" s="6"/>
      <c r="SK374" s="6"/>
      <c r="SL374" s="6"/>
      <c r="SM374" s="6"/>
      <c r="SN374" s="6"/>
      <c r="SO374" s="6"/>
      <c r="SP374" s="6"/>
      <c r="SQ374" s="6"/>
      <c r="SR374" s="6"/>
      <c r="SS374" s="6"/>
      <c r="ST374" s="6"/>
      <c r="SU374" s="6"/>
      <c r="SV374" s="6"/>
      <c r="SW374" s="6"/>
      <c r="SX374" s="6"/>
      <c r="SY374" s="6"/>
      <c r="SZ374" s="6"/>
      <c r="TA374" s="6"/>
      <c r="TB374" s="6"/>
      <c r="TC374" s="6"/>
      <c r="TD374" s="6"/>
      <c r="TE374" s="6"/>
      <c r="TF374" s="6"/>
      <c r="TG374" s="6"/>
      <c r="TH374" s="6"/>
      <c r="TI374" s="6"/>
      <c r="TJ374" s="6"/>
      <c r="TK374" s="6"/>
      <c r="TL374" s="6"/>
      <c r="TM374" s="6"/>
      <c r="TN374" s="6"/>
      <c r="TO374" s="6"/>
      <c r="TP374" s="6"/>
      <c r="TQ374" s="6"/>
      <c r="TR374" s="6"/>
      <c r="TS374" s="6"/>
      <c r="TT374" s="6"/>
      <c r="TU374" s="6"/>
      <c r="TV374" s="6"/>
      <c r="TW374" s="6"/>
      <c r="TX374" s="6"/>
      <c r="TY374" s="6"/>
      <c r="TZ374" s="6"/>
      <c r="UA374" s="6"/>
      <c r="UB374" s="6"/>
      <c r="UC374" s="6"/>
      <c r="UD374" s="6"/>
      <c r="UE374" s="6"/>
      <c r="UF374" s="6"/>
      <c r="UG374" s="6"/>
      <c r="UH374" s="6"/>
      <c r="UI374" s="6"/>
      <c r="UJ374" s="6"/>
      <c r="UK374" s="6"/>
      <c r="UL374" s="6"/>
      <c r="UM374" s="6"/>
      <c r="UN374" s="6"/>
      <c r="UO374" s="6"/>
      <c r="UP374" s="6"/>
      <c r="UQ374" s="6"/>
      <c r="UR374" s="6"/>
      <c r="US374" s="6"/>
      <c r="UT374" s="6"/>
      <c r="UU374" s="6"/>
      <c r="UV374" s="6"/>
      <c r="UW374" s="6"/>
      <c r="UX374" s="6"/>
      <c r="UY374" s="6"/>
      <c r="UZ374" s="6"/>
      <c r="VA374" s="6"/>
      <c r="VB374" s="6"/>
      <c r="VC374" s="6"/>
      <c r="VD374" s="6"/>
      <c r="VE374" s="6"/>
      <c r="VF374" s="6"/>
      <c r="VG374" s="6"/>
      <c r="VH374" s="6"/>
      <c r="VI374" s="6"/>
      <c r="VJ374" s="6"/>
      <c r="VK374" s="6"/>
      <c r="VL374" s="6"/>
      <c r="VM374" s="6"/>
      <c r="VN374" s="6"/>
      <c r="VO374" s="6"/>
      <c r="VP374" s="6"/>
      <c r="VQ374" s="6"/>
      <c r="VR374" s="6"/>
      <c r="VS374" s="6"/>
      <c r="VT374" s="6"/>
      <c r="VU374" s="6"/>
      <c r="VV374" s="6"/>
      <c r="VW374" s="6"/>
      <c r="VX374" s="6"/>
      <c r="VY374" s="6"/>
      <c r="VZ374" s="6"/>
      <c r="WA374" s="6"/>
      <c r="WB374" s="6"/>
      <c r="WC374" s="6"/>
      <c r="WD374" s="6"/>
      <c r="WE374" s="6"/>
      <c r="WF374" s="6"/>
      <c r="WG374" s="6"/>
      <c r="WH374" s="6"/>
      <c r="WI374" s="6"/>
      <c r="WJ374" s="6"/>
      <c r="WK374" s="6"/>
      <c r="WL374" s="6"/>
      <c r="WM374" s="6"/>
      <c r="WN374" s="6"/>
      <c r="WO374" s="6"/>
      <c r="WP374" s="6"/>
      <c r="WQ374" s="6"/>
      <c r="WR374" s="6"/>
      <c r="WS374" s="6"/>
      <c r="WT374" s="6"/>
      <c r="WU374" s="6"/>
      <c r="WV374" s="6"/>
      <c r="WW374" s="6"/>
      <c r="WX374" s="6"/>
      <c r="WY374" s="6"/>
      <c r="WZ374" s="6"/>
      <c r="XA374" s="6"/>
      <c r="XB374" s="6"/>
      <c r="XC374" s="6"/>
      <c r="XD374" s="6"/>
      <c r="XE374" s="6"/>
      <c r="XF374" s="6"/>
      <c r="XG374" s="6"/>
      <c r="XH374" s="6"/>
      <c r="XI374" s="6"/>
      <c r="XJ374" s="6"/>
      <c r="XK374" s="6"/>
      <c r="XL374" s="6"/>
      <c r="XM374" s="6"/>
      <c r="XN374" s="6"/>
      <c r="XO374" s="6"/>
      <c r="XP374" s="6"/>
      <c r="XQ374" s="6"/>
      <c r="XR374" s="6"/>
      <c r="XS374" s="6"/>
      <c r="XT374" s="6"/>
      <c r="XU374" s="6"/>
      <c r="XV374" s="6"/>
      <c r="XW374" s="6"/>
      <c r="XX374" s="6"/>
      <c r="XY374" s="6"/>
      <c r="XZ374" s="6"/>
      <c r="YA374" s="6"/>
      <c r="YB374" s="6"/>
      <c r="YC374" s="6"/>
      <c r="YD374" s="6"/>
      <c r="YE374" s="6"/>
      <c r="YF374" s="6"/>
      <c r="YG374" s="6"/>
      <c r="YH374" s="6"/>
      <c r="YI374" s="6"/>
      <c r="YJ374" s="6"/>
      <c r="YK374" s="6"/>
      <c r="YL374" s="6"/>
      <c r="YM374" s="6"/>
      <c r="YN374" s="6"/>
      <c r="YO374" s="6"/>
      <c r="YP374" s="6"/>
      <c r="YQ374" s="6"/>
      <c r="YR374" s="6"/>
      <c r="YS374" s="6"/>
      <c r="YT374" s="6"/>
      <c r="YU374" s="6"/>
      <c r="YV374" s="6"/>
      <c r="YW374" s="6"/>
      <c r="YX374" s="6"/>
      <c r="YY374" s="6"/>
      <c r="YZ374" s="6"/>
      <c r="ZA374" s="6"/>
      <c r="ZB374" s="6"/>
      <c r="ZC374" s="6"/>
      <c r="ZD374" s="6"/>
      <c r="ZE374" s="6"/>
      <c r="ZF374" s="6"/>
      <c r="ZG374" s="6"/>
      <c r="ZH374" s="6"/>
      <c r="ZI374" s="6"/>
      <c r="ZJ374" s="6"/>
      <c r="ZK374" s="6"/>
      <c r="ZL374" s="6"/>
      <c r="ZM374" s="6"/>
      <c r="ZN374" s="6"/>
      <c r="ZO374" s="6"/>
      <c r="ZP374" s="6"/>
      <c r="ZQ374" s="6"/>
      <c r="ZR374" s="6"/>
      <c r="ZS374" s="6"/>
      <c r="ZT374" s="6"/>
      <c r="ZU374" s="6"/>
      <c r="ZV374" s="6"/>
      <c r="ZW374" s="6"/>
      <c r="ZX374" s="6"/>
      <c r="ZY374" s="6"/>
      <c r="ZZ374" s="6"/>
      <c r="AAA374" s="6"/>
      <c r="AAB374" s="6"/>
      <c r="AAC374" s="6"/>
      <c r="AAD374" s="6"/>
      <c r="AAE374" s="6"/>
      <c r="AAF374" s="6"/>
      <c r="AAG374" s="6"/>
      <c r="AAH374" s="6"/>
      <c r="AAI374" s="6"/>
      <c r="AAJ374" s="6"/>
      <c r="AAK374" s="6"/>
      <c r="AAL374" s="6"/>
      <c r="AAM374" s="6"/>
      <c r="AAN374" s="6"/>
      <c r="AAO374" s="6"/>
      <c r="AAP374" s="6"/>
      <c r="AAQ374" s="6"/>
      <c r="AAR374" s="6"/>
      <c r="AAS374" s="6"/>
      <c r="AAT374" s="6"/>
      <c r="AAU374" s="6"/>
      <c r="AAV374" s="6"/>
      <c r="AAW374" s="6"/>
      <c r="AAX374" s="6"/>
      <c r="AAY374" s="6"/>
      <c r="AAZ374" s="6"/>
      <c r="ABA374" s="6"/>
      <c r="ABB374" s="6"/>
      <c r="ABC374" s="6"/>
      <c r="ABD374" s="6"/>
      <c r="ABE374" s="6"/>
      <c r="ABF374" s="6"/>
      <c r="ABG374" s="6"/>
      <c r="ABH374" s="6"/>
      <c r="ABI374" s="6"/>
      <c r="ABJ374" s="6"/>
      <c r="ABK374" s="6"/>
      <c r="ABL374" s="6"/>
      <c r="ABM374" s="6"/>
      <c r="ABN374" s="6"/>
      <c r="ABO374" s="6"/>
      <c r="ABP374" s="6"/>
      <c r="ABQ374" s="6"/>
      <c r="ABR374" s="6"/>
      <c r="ABS374" s="6"/>
      <c r="ABT374" s="6"/>
      <c r="ABU374" s="6"/>
      <c r="ABV374" s="6"/>
      <c r="ABW374" s="6"/>
      <c r="ABX374" s="6"/>
      <c r="ABY374" s="6"/>
      <c r="ABZ374" s="6"/>
      <c r="ACA374" s="6"/>
      <c r="ACB374" s="6"/>
      <c r="ACC374" s="6"/>
      <c r="ACD374" s="6"/>
      <c r="ACE374" s="6"/>
      <c r="ACF374" s="6"/>
      <c r="ACG374" s="6"/>
      <c r="ACH374" s="6"/>
      <c r="ACI374" s="6"/>
      <c r="ACJ374" s="6"/>
      <c r="ACK374" s="6"/>
      <c r="ACL374" s="6"/>
      <c r="ACM374" s="6"/>
      <c r="ACN374" s="6"/>
      <c r="ACO374" s="6"/>
      <c r="ACP374" s="6"/>
      <c r="ACQ374" s="6"/>
      <c r="ACR374" s="6"/>
      <c r="ACS374" s="6"/>
      <c r="ACT374" s="6"/>
      <c r="ACU374" s="6"/>
      <c r="ACV374" s="6"/>
      <c r="ACW374" s="6"/>
      <c r="ACX374" s="6"/>
      <c r="ACY374" s="6"/>
      <c r="ACZ374" s="6"/>
      <c r="ADA374" s="6"/>
      <c r="ADB374" s="6"/>
      <c r="ADC374" s="6"/>
      <c r="ADD374" s="6"/>
      <c r="ADE374" s="6"/>
      <c r="ADF374" s="6"/>
      <c r="ADG374" s="6"/>
      <c r="ADH374" s="6"/>
      <c r="ADI374" s="6"/>
      <c r="ADJ374" s="6"/>
      <c r="ADK374" s="6"/>
      <c r="ADL374" s="6"/>
      <c r="ADM374" s="6"/>
      <c r="ADN374" s="6"/>
      <c r="ADO374" s="6"/>
      <c r="ADP374" s="6"/>
      <c r="ADQ374" s="6"/>
      <c r="ADR374" s="6"/>
      <c r="ADS374" s="6"/>
      <c r="ADT374" s="6"/>
      <c r="ADU374" s="6"/>
      <c r="ADV374" s="6"/>
      <c r="ADW374" s="6"/>
      <c r="ADX374" s="6"/>
      <c r="ADY374" s="6"/>
      <c r="ADZ374" s="6"/>
      <c r="AEA374" s="6"/>
      <c r="AEB374" s="6"/>
      <c r="AEC374" s="6"/>
      <c r="AED374" s="6"/>
      <c r="AEE374" s="6"/>
      <c r="AEF374" s="6"/>
      <c r="AEG374" s="6"/>
      <c r="AEH374" s="6"/>
      <c r="AEI374" s="6"/>
      <c r="AEJ374" s="6"/>
      <c r="AEK374" s="6"/>
      <c r="AEL374" s="6"/>
      <c r="AEM374" s="6"/>
      <c r="AEN374" s="6"/>
      <c r="AEO374" s="6"/>
      <c r="AEP374" s="6"/>
      <c r="AEQ374" s="6"/>
      <c r="AER374" s="6"/>
      <c r="AES374" s="6"/>
      <c r="AET374" s="6"/>
      <c r="AEU374" s="6"/>
      <c r="AEV374" s="6"/>
      <c r="AEW374" s="6"/>
      <c r="AEX374" s="6"/>
      <c r="AEY374" s="6"/>
      <c r="AEZ374" s="6"/>
      <c r="AFA374" s="6"/>
      <c r="AFB374" s="6"/>
      <c r="AFC374" s="6"/>
      <c r="AFD374" s="6"/>
      <c r="AFE374" s="6"/>
      <c r="AFF374" s="6"/>
      <c r="AFG374" s="6"/>
      <c r="AFH374" s="6"/>
      <c r="AFI374" s="6"/>
      <c r="AFJ374" s="6"/>
      <c r="AFK374" s="6"/>
      <c r="AFL374" s="6"/>
      <c r="AFM374" s="6"/>
      <c r="AFN374" s="6"/>
      <c r="AFO374" s="6"/>
      <c r="AFP374" s="6"/>
      <c r="AFQ374" s="6"/>
      <c r="AFR374" s="6"/>
      <c r="AFS374" s="6"/>
      <c r="AFT374" s="6"/>
      <c r="AFU374" s="6"/>
      <c r="AFV374" s="6"/>
      <c r="AFW374" s="6"/>
      <c r="AFX374" s="6"/>
      <c r="AFY374" s="6"/>
      <c r="AFZ374" s="6"/>
      <c r="AGA374" s="6"/>
      <c r="AGB374" s="6"/>
      <c r="AGC374" s="6"/>
      <c r="AGD374" s="6"/>
      <c r="AGE374" s="6"/>
      <c r="AGF374" s="6"/>
      <c r="AGG374" s="6"/>
      <c r="AGH374" s="6"/>
      <c r="AGI374" s="6"/>
      <c r="AGJ374" s="6"/>
      <c r="AGK374" s="6"/>
      <c r="AGL374" s="6"/>
      <c r="AGM374" s="6"/>
      <c r="AGN374" s="6"/>
      <c r="AGO374" s="6"/>
      <c r="AGP374" s="6"/>
      <c r="AGQ374" s="6"/>
      <c r="AGR374" s="6"/>
      <c r="AGS374" s="6"/>
      <c r="AGT374" s="6"/>
      <c r="AGU374" s="6"/>
      <c r="AGV374" s="6"/>
      <c r="AGW374" s="6"/>
      <c r="AGX374" s="6"/>
      <c r="AGY374" s="6"/>
      <c r="AGZ374" s="6"/>
      <c r="AHA374" s="6"/>
      <c r="AHB374" s="6"/>
      <c r="AHC374" s="6"/>
      <c r="AHD374" s="6"/>
      <c r="AHE374" s="6"/>
      <c r="AHF374" s="6"/>
      <c r="AHG374" s="6"/>
      <c r="AHH374" s="6"/>
      <c r="AHI374" s="6"/>
      <c r="AHJ374" s="6"/>
      <c r="AHK374" s="6"/>
      <c r="AHL374" s="6"/>
      <c r="AHM374" s="6"/>
      <c r="AHN374" s="6"/>
      <c r="AHO374" s="6"/>
      <c r="AHP374" s="6"/>
      <c r="AHQ374" s="6"/>
      <c r="AHR374" s="6"/>
      <c r="AHS374" s="6"/>
      <c r="AHT374" s="6"/>
      <c r="AHU374" s="6"/>
      <c r="AHV374" s="6"/>
      <c r="AHW374" s="6"/>
      <c r="AHX374" s="6"/>
      <c r="AHY374" s="6"/>
      <c r="AHZ374" s="6"/>
      <c r="AIA374" s="6"/>
      <c r="AIB374" s="6"/>
      <c r="AIC374" s="6"/>
      <c r="AID374" s="6"/>
      <c r="AIE374" s="6"/>
      <c r="AIF374" s="6"/>
      <c r="AIG374" s="6"/>
      <c r="AIH374" s="6"/>
      <c r="AII374" s="6"/>
      <c r="AIJ374" s="6"/>
      <c r="AIK374" s="6"/>
      <c r="AIL374" s="6"/>
      <c r="AIM374" s="6"/>
      <c r="AIN374" s="6"/>
      <c r="AIO374" s="6"/>
      <c r="AIP374" s="6"/>
      <c r="AIQ374" s="6"/>
      <c r="AIR374" s="6"/>
      <c r="AIS374" s="6"/>
      <c r="AIT374" s="6"/>
      <c r="AIU374" s="6"/>
      <c r="AIV374" s="6"/>
      <c r="AIW374" s="6"/>
      <c r="AIX374" s="6"/>
      <c r="AIY374" s="6"/>
      <c r="AIZ374" s="6"/>
      <c r="AJA374" s="6"/>
      <c r="AJB374" s="6"/>
      <c r="AJC374" s="6"/>
      <c r="AJD374" s="6"/>
      <c r="AJE374" s="6"/>
      <c r="AJF374" s="6"/>
      <c r="AJG374" s="6"/>
      <c r="AJH374" s="6"/>
      <c r="AJI374" s="6"/>
      <c r="AJJ374" s="6"/>
      <c r="AJK374" s="6"/>
      <c r="AJL374" s="6"/>
      <c r="AJM374" s="6"/>
      <c r="AJN374" s="6"/>
      <c r="AJO374" s="6"/>
      <c r="AJP374" s="6"/>
      <c r="AJQ374" s="6"/>
      <c r="AJR374" s="6"/>
      <c r="AJS374" s="6"/>
      <c r="AJT374" s="6"/>
      <c r="AJU374" s="6"/>
      <c r="AJV374" s="6"/>
      <c r="AJW374" s="6"/>
      <c r="AJX374" s="6"/>
      <c r="AJY374" s="6"/>
      <c r="AJZ374" s="6"/>
      <c r="AKA374" s="6"/>
      <c r="AKB374" s="6"/>
      <c r="AKC374" s="6"/>
      <c r="AKD374" s="6"/>
      <c r="AKE374" s="6"/>
      <c r="AKF374" s="6"/>
      <c r="AKG374" s="6"/>
      <c r="AKH374" s="6"/>
      <c r="AKI374" s="6"/>
      <c r="AKJ374" s="6"/>
      <c r="AKK374" s="6"/>
      <c r="AKL374" s="6"/>
      <c r="AKM374" s="6"/>
      <c r="AKN374" s="6"/>
      <c r="AKO374" s="6"/>
      <c r="AKP374" s="6"/>
      <c r="AKQ374" s="6"/>
      <c r="AKR374" s="6"/>
      <c r="AKS374" s="6"/>
      <c r="AKT374" s="6"/>
      <c r="AKU374" s="6"/>
      <c r="AKV374" s="6"/>
      <c r="AKW374" s="6"/>
      <c r="AKX374" s="6"/>
      <c r="AKY374" s="6"/>
      <c r="AKZ374" s="6"/>
      <c r="ALA374" s="6"/>
      <c r="ALB374" s="6"/>
      <c r="ALC374" s="6"/>
      <c r="ALD374" s="6"/>
      <c r="ALE374" s="6"/>
      <c r="ALF374" s="6"/>
      <c r="ALG374" s="6"/>
      <c r="ALH374" s="6"/>
      <c r="ALI374" s="6"/>
      <c r="ALJ374" s="6"/>
      <c r="ALK374" s="6"/>
      <c r="ALL374" s="6"/>
      <c r="ALM374" s="6"/>
      <c r="ALN374" s="6"/>
      <c r="ALO374" s="6"/>
      <c r="ALP374" s="6"/>
      <c r="ALQ374" s="6"/>
      <c r="ALR374" s="6"/>
      <c r="ALS374" s="6"/>
      <c r="ALT374" s="6"/>
      <c r="ALU374" s="6"/>
      <c r="ALV374" s="6"/>
      <c r="ALW374" s="6"/>
      <c r="ALX374" s="6"/>
      <c r="ALY374" s="6"/>
      <c r="ALZ374" s="6"/>
      <c r="AMA374" s="6"/>
      <c r="AMB374" s="6"/>
      <c r="AMC374" s="6"/>
      <c r="AMD374" s="6"/>
      <c r="AME374" s="6"/>
      <c r="AMF374" s="6"/>
      <c r="AMG374" s="6"/>
      <c r="AMH374" s="6"/>
      <c r="AMI374" s="6"/>
      <c r="AMJ374" s="6"/>
      <c r="AMK374" s="6"/>
      <c r="AML374" s="6"/>
    </row>
  </sheetData>
  <mergeCells count="6">
    <mergeCell ref="L7:P7"/>
    <mergeCell ref="A7:A8"/>
    <mergeCell ref="B7:B8"/>
    <mergeCell ref="D7:D8"/>
    <mergeCell ref="E7:E8"/>
    <mergeCell ref="F7:K7"/>
  </mergeCells>
  <phoneticPr fontId="32" type="noConversion"/>
  <conditionalFormatting sqref="E21">
    <cfRule type="cellIs" dxfId="31" priority="1" operator="equal">
      <formula>0</formula>
    </cfRule>
    <cfRule type="expression" dxfId="30"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1-8
&amp;"Arial,Treknraksts"&amp;UVENTILĀCIJA.</oddHeader>
    <oddFooter>&amp;C&amp;8&amp;P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L153"/>
  <sheetViews>
    <sheetView zoomScaleNormal="100" workbookViewId="0">
      <selection activeCell="D4" sqref="D4"/>
    </sheetView>
  </sheetViews>
  <sheetFormatPr defaultColWidth="9.109375" defaultRowHeight="13.2" x14ac:dyDescent="0.25"/>
  <cols>
    <col min="1" max="1" width="7.44140625" style="3" customWidth="1"/>
    <col min="2" max="2" width="36.109375" style="1" customWidth="1"/>
    <col min="3" max="3" width="19.33203125" style="1" customWidth="1"/>
    <col min="4" max="4" width="6" style="2" customWidth="1"/>
    <col min="5" max="5" width="8.6640625" style="3" customWidth="1"/>
    <col min="6" max="6" width="6.33203125" style="3" customWidth="1"/>
    <col min="7" max="7" width="6.5546875" style="4" customWidth="1"/>
    <col min="8" max="8" width="7.33203125" style="5" customWidth="1"/>
    <col min="9" max="9" width="9.6640625"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50"/>
      <c r="F1" s="50"/>
      <c r="G1" s="51"/>
      <c r="H1" s="52"/>
      <c r="I1" s="52"/>
      <c r="J1" s="52"/>
      <c r="K1" s="52"/>
      <c r="L1" s="52"/>
      <c r="M1" s="52"/>
      <c r="N1" s="52"/>
      <c r="O1" s="52"/>
      <c r="P1" s="53"/>
    </row>
    <row r="2" spans="1:17" ht="13.8" x14ac:dyDescent="0.25">
      <c r="A2" s="48" t="s">
        <v>2</v>
      </c>
      <c r="B2" s="49"/>
      <c r="C2" s="49"/>
      <c r="D2" s="61" t="str">
        <f>KOPS!D2</f>
        <v>BIROJU ĒKAS JAUNBŪVE</v>
      </c>
      <c r="E2" s="50"/>
      <c r="F2" s="50"/>
      <c r="G2" s="51"/>
      <c r="H2" s="52"/>
      <c r="I2" s="52"/>
      <c r="J2" s="52"/>
      <c r="K2" s="52"/>
      <c r="L2" s="52"/>
      <c r="M2" s="52"/>
      <c r="N2" s="52"/>
      <c r="O2" s="52"/>
      <c r="P2" s="53"/>
    </row>
    <row r="3" spans="1:17" ht="13.8" x14ac:dyDescent="0.25">
      <c r="A3" s="48" t="s">
        <v>3</v>
      </c>
      <c r="B3" s="49"/>
      <c r="C3" s="49"/>
      <c r="D3" s="61" t="str">
        <f>KOPS!D3</f>
        <v>STIGU IELĀ 14, RĪGĀ</v>
      </c>
      <c r="E3" s="50"/>
      <c r="F3" s="50"/>
      <c r="G3" s="51"/>
      <c r="H3" s="52"/>
      <c r="I3" s="52"/>
      <c r="J3" s="52"/>
      <c r="K3" s="52"/>
      <c r="L3" s="52"/>
      <c r="M3" s="52"/>
      <c r="N3" s="52"/>
      <c r="O3" s="52"/>
      <c r="P3" s="53"/>
    </row>
    <row r="4" spans="1:17" ht="13.8" x14ac:dyDescent="0.25">
      <c r="A4" s="48" t="s">
        <v>4</v>
      </c>
      <c r="B4" s="49"/>
      <c r="C4" s="49"/>
      <c r="D4" s="113"/>
      <c r="E4" s="50"/>
      <c r="F4" s="50"/>
      <c r="G4" s="51"/>
      <c r="H4" s="52"/>
      <c r="I4" s="52"/>
      <c r="J4" s="52"/>
      <c r="K4" s="52"/>
      <c r="L4" s="52"/>
      <c r="M4" s="52"/>
      <c r="N4" s="52"/>
      <c r="O4" s="52"/>
      <c r="P4" s="53"/>
    </row>
    <row r="5" spans="1:17" ht="14.4" x14ac:dyDescent="0.25">
      <c r="A5" s="48" t="s">
        <v>680</v>
      </c>
      <c r="B5" s="49"/>
      <c r="C5" s="49"/>
      <c r="D5" s="54"/>
      <c r="E5" s="50"/>
      <c r="F5" s="50"/>
      <c r="G5" s="51"/>
      <c r="H5" s="52"/>
      <c r="I5" s="52"/>
      <c r="J5" s="52"/>
      <c r="K5" s="52"/>
      <c r="L5" s="52"/>
      <c r="M5" s="52"/>
      <c r="N5" s="52"/>
      <c r="O5" s="55" t="s">
        <v>28</v>
      </c>
      <c r="P5" s="111">
        <f>P148</f>
        <v>0</v>
      </c>
    </row>
    <row r="6" spans="1:17" ht="13.8" x14ac:dyDescent="0.25">
      <c r="A6" s="10" t="str">
        <f>KOPT!A6</f>
        <v>Tāme sastādīta: 2020.gada februārī</v>
      </c>
      <c r="B6" s="49"/>
      <c r="C6" s="49"/>
      <c r="D6" s="54"/>
      <c r="E6" s="50"/>
      <c r="F6" s="50"/>
      <c r="G6" s="51"/>
      <c r="H6" s="52"/>
      <c r="I6" s="52"/>
      <c r="J6" s="52"/>
      <c r="K6" s="52"/>
      <c r="L6" s="52"/>
      <c r="M6" s="52"/>
      <c r="N6" s="52"/>
      <c r="O6" s="52"/>
      <c r="P6" s="53"/>
    </row>
    <row r="7" spans="1:17" ht="20.25" customHeight="1" x14ac:dyDescent="0.25">
      <c r="A7" s="427" t="s">
        <v>5</v>
      </c>
      <c r="B7" s="442" t="s">
        <v>43</v>
      </c>
      <c r="C7" s="114"/>
      <c r="D7" s="440" t="s">
        <v>6</v>
      </c>
      <c r="E7" s="427" t="s">
        <v>7</v>
      </c>
      <c r="F7" s="437" t="s">
        <v>8</v>
      </c>
      <c r="G7" s="437"/>
      <c r="H7" s="437"/>
      <c r="I7" s="437"/>
      <c r="J7" s="437"/>
      <c r="K7" s="439"/>
      <c r="L7" s="438" t="s">
        <v>11</v>
      </c>
      <c r="M7" s="437"/>
      <c r="N7" s="437"/>
      <c r="O7" s="437"/>
      <c r="P7" s="439"/>
      <c r="Q7" s="9"/>
    </row>
    <row r="8" spans="1:17" ht="78.75" customHeight="1" x14ac:dyDescent="0.25">
      <c r="A8" s="428"/>
      <c r="B8" s="443"/>
      <c r="C8" s="115"/>
      <c r="D8" s="441"/>
      <c r="E8" s="428"/>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28"/>
      <c r="E9" s="25"/>
      <c r="F9" s="34"/>
      <c r="G9" s="29"/>
      <c r="H9" s="31"/>
      <c r="I9" s="31"/>
      <c r="J9" s="35"/>
      <c r="K9" s="31"/>
      <c r="L9" s="35"/>
      <c r="M9" s="31"/>
      <c r="N9" s="35"/>
      <c r="O9" s="31"/>
      <c r="P9" s="36"/>
    </row>
    <row r="10" spans="1:17" s="165" customFormat="1" ht="26.4" x14ac:dyDescent="0.25">
      <c r="A10" s="192" t="s">
        <v>684</v>
      </c>
      <c r="B10" s="187" t="s">
        <v>683</v>
      </c>
      <c r="C10" s="167"/>
      <c r="D10" s="168"/>
      <c r="E10" s="169"/>
      <c r="F10" s="147"/>
      <c r="G10" s="107"/>
      <c r="H10" s="107"/>
      <c r="I10" s="107"/>
      <c r="J10" s="148"/>
      <c r="K10" s="107"/>
      <c r="L10" s="107"/>
      <c r="M10" s="107"/>
      <c r="N10" s="107"/>
      <c r="O10" s="107"/>
      <c r="P10" s="107"/>
    </row>
    <row r="11" spans="1:17" s="165" customFormat="1" ht="79.2" x14ac:dyDescent="0.25">
      <c r="A11" s="166" t="s">
        <v>54</v>
      </c>
      <c r="B11" s="167" t="s">
        <v>685</v>
      </c>
      <c r="C11" s="167" t="s">
        <v>686</v>
      </c>
      <c r="D11" s="169" t="s">
        <v>59</v>
      </c>
      <c r="E11" s="170">
        <v>1</v>
      </c>
      <c r="F11" s="147"/>
      <c r="G11" s="107"/>
      <c r="H11" s="107"/>
      <c r="I11" s="107"/>
      <c r="J11" s="148"/>
      <c r="K11" s="107"/>
      <c r="L11" s="107"/>
      <c r="M11" s="107"/>
      <c r="N11" s="107"/>
      <c r="O11" s="107"/>
      <c r="P11" s="107"/>
    </row>
    <row r="12" spans="1:17" s="165" customFormat="1" ht="26.4" x14ac:dyDescent="0.25">
      <c r="A12" s="166" t="s">
        <v>57</v>
      </c>
      <c r="B12" s="167" t="s">
        <v>834</v>
      </c>
      <c r="C12" s="167" t="s">
        <v>688</v>
      </c>
      <c r="D12" s="169" t="s">
        <v>59</v>
      </c>
      <c r="E12" s="170">
        <v>1</v>
      </c>
      <c r="F12" s="147"/>
      <c r="G12" s="107"/>
      <c r="H12" s="107"/>
      <c r="I12" s="107"/>
      <c r="J12" s="148"/>
      <c r="K12" s="107"/>
      <c r="L12" s="107"/>
      <c r="M12" s="107"/>
      <c r="N12" s="107"/>
      <c r="O12" s="107"/>
      <c r="P12" s="107"/>
    </row>
    <row r="13" spans="1:17" s="165" customFormat="1" ht="26.4" x14ac:dyDescent="0.25">
      <c r="A13" s="166" t="s">
        <v>60</v>
      </c>
      <c r="B13" s="167" t="s">
        <v>835</v>
      </c>
      <c r="C13" s="167"/>
      <c r="D13" s="169" t="s">
        <v>59</v>
      </c>
      <c r="E13" s="170">
        <v>1</v>
      </c>
      <c r="F13" s="147"/>
      <c r="G13" s="107"/>
      <c r="H13" s="107"/>
      <c r="I13" s="107"/>
      <c r="J13" s="148"/>
      <c r="K13" s="107"/>
      <c r="L13" s="107"/>
      <c r="M13" s="107"/>
      <c r="N13" s="107"/>
      <c r="O13" s="107"/>
      <c r="P13" s="107"/>
    </row>
    <row r="14" spans="1:17" s="165" customFormat="1" ht="52.8" x14ac:dyDescent="0.25">
      <c r="A14" s="166" t="s">
        <v>62</v>
      </c>
      <c r="B14" s="167" t="s">
        <v>690</v>
      </c>
      <c r="C14" s="167" t="s">
        <v>691</v>
      </c>
      <c r="D14" s="169" t="s">
        <v>59</v>
      </c>
      <c r="E14" s="170">
        <v>1</v>
      </c>
      <c r="F14" s="147"/>
      <c r="G14" s="107"/>
      <c r="H14" s="107"/>
      <c r="I14" s="107"/>
      <c r="J14" s="148"/>
      <c r="K14" s="107"/>
      <c r="L14" s="107"/>
      <c r="M14" s="107"/>
      <c r="N14" s="107"/>
      <c r="O14" s="107"/>
      <c r="P14" s="107"/>
    </row>
    <row r="15" spans="1:17" s="165" customFormat="1" ht="52.8" x14ac:dyDescent="0.25">
      <c r="A15" s="166" t="s">
        <v>64</v>
      </c>
      <c r="B15" s="167" t="s">
        <v>690</v>
      </c>
      <c r="C15" s="167" t="s">
        <v>693</v>
      </c>
      <c r="D15" s="169" t="s">
        <v>59</v>
      </c>
      <c r="E15" s="170">
        <v>3</v>
      </c>
      <c r="F15" s="147"/>
      <c r="G15" s="107"/>
      <c r="H15" s="107"/>
      <c r="I15" s="107"/>
      <c r="J15" s="148"/>
      <c r="K15" s="107"/>
      <c r="L15" s="107"/>
      <c r="M15" s="107"/>
      <c r="N15" s="107"/>
      <c r="O15" s="107"/>
      <c r="P15" s="107"/>
    </row>
    <row r="16" spans="1:17" s="165" customFormat="1" ht="52.8" x14ac:dyDescent="0.25">
      <c r="A16" s="166" t="s">
        <v>66</v>
      </c>
      <c r="B16" s="167" t="s">
        <v>694</v>
      </c>
      <c r="C16" s="167" t="s">
        <v>695</v>
      </c>
      <c r="D16" s="169" t="s">
        <v>59</v>
      </c>
      <c r="E16" s="170">
        <v>1</v>
      </c>
      <c r="F16" s="147"/>
      <c r="G16" s="107"/>
      <c r="H16" s="107"/>
      <c r="I16" s="107"/>
      <c r="J16" s="148"/>
      <c r="K16" s="107"/>
      <c r="L16" s="107"/>
      <c r="M16" s="107"/>
      <c r="N16" s="107"/>
      <c r="O16" s="107"/>
      <c r="P16" s="107"/>
    </row>
    <row r="17" spans="1:16" s="173" customFormat="1" ht="52.8" x14ac:dyDescent="0.25">
      <c r="A17" s="166" t="s">
        <v>345</v>
      </c>
      <c r="B17" s="171" t="s">
        <v>694</v>
      </c>
      <c r="C17" s="171" t="s">
        <v>696</v>
      </c>
      <c r="D17" s="169" t="s">
        <v>59</v>
      </c>
      <c r="E17" s="172">
        <v>5</v>
      </c>
      <c r="F17" s="147"/>
      <c r="G17" s="107"/>
      <c r="H17" s="107"/>
      <c r="I17" s="107"/>
      <c r="J17" s="148"/>
      <c r="K17" s="107"/>
      <c r="L17" s="107"/>
      <c r="M17" s="107"/>
      <c r="N17" s="107"/>
      <c r="O17" s="107"/>
      <c r="P17" s="107"/>
    </row>
    <row r="18" spans="1:16" s="173" customFormat="1" x14ac:dyDescent="0.25">
      <c r="A18" s="166" t="s">
        <v>741</v>
      </c>
      <c r="B18" s="401" t="s">
        <v>2843</v>
      </c>
      <c r="C18" s="401" t="s">
        <v>2844</v>
      </c>
      <c r="D18" s="386" t="s">
        <v>347</v>
      </c>
      <c r="E18" s="402">
        <v>1</v>
      </c>
      <c r="F18" s="147"/>
      <c r="G18" s="107"/>
      <c r="H18" s="107"/>
      <c r="I18" s="107"/>
      <c r="J18" s="148"/>
      <c r="K18" s="107"/>
      <c r="L18" s="107"/>
      <c r="M18" s="107"/>
      <c r="N18" s="107"/>
      <c r="O18" s="107"/>
      <c r="P18" s="107"/>
    </row>
    <row r="19" spans="1:16" s="173" customFormat="1" x14ac:dyDescent="0.25">
      <c r="A19" s="166" t="s">
        <v>742</v>
      </c>
      <c r="B19" s="401" t="s">
        <v>2843</v>
      </c>
      <c r="C19" s="401" t="s">
        <v>2845</v>
      </c>
      <c r="D19" s="386" t="s">
        <v>347</v>
      </c>
      <c r="E19" s="402">
        <v>5</v>
      </c>
      <c r="F19" s="147"/>
      <c r="G19" s="107"/>
      <c r="H19" s="107"/>
      <c r="I19" s="107"/>
      <c r="J19" s="148"/>
      <c r="K19" s="107"/>
      <c r="L19" s="107"/>
      <c r="M19" s="107"/>
      <c r="N19" s="107"/>
      <c r="O19" s="107"/>
      <c r="P19" s="107"/>
    </row>
    <row r="20" spans="1:16" s="173" customFormat="1" x14ac:dyDescent="0.25">
      <c r="A20" s="166" t="s">
        <v>743</v>
      </c>
      <c r="B20" s="401" t="s">
        <v>2846</v>
      </c>
      <c r="C20" s="401" t="s">
        <v>2847</v>
      </c>
      <c r="D20" s="386" t="s">
        <v>347</v>
      </c>
      <c r="E20" s="402">
        <v>10</v>
      </c>
      <c r="F20" s="147"/>
      <c r="G20" s="107"/>
      <c r="H20" s="107"/>
      <c r="I20" s="107"/>
      <c r="J20" s="148"/>
      <c r="K20" s="107"/>
      <c r="L20" s="107"/>
      <c r="M20" s="107"/>
      <c r="N20" s="107"/>
      <c r="O20" s="107"/>
      <c r="P20" s="107"/>
    </row>
    <row r="21" spans="1:16" s="165" customFormat="1" x14ac:dyDescent="0.25">
      <c r="A21" s="166" t="s">
        <v>744</v>
      </c>
      <c r="B21" s="167" t="s">
        <v>697</v>
      </c>
      <c r="C21" s="167" t="s">
        <v>698</v>
      </c>
      <c r="D21" s="169" t="s">
        <v>347</v>
      </c>
      <c r="E21" s="164">
        <v>1</v>
      </c>
      <c r="F21" s="147"/>
      <c r="G21" s="107"/>
      <c r="H21" s="107"/>
      <c r="I21" s="107"/>
      <c r="J21" s="148"/>
      <c r="K21" s="107"/>
      <c r="L21" s="107"/>
      <c r="M21" s="107"/>
      <c r="N21" s="107"/>
      <c r="O21" s="107"/>
      <c r="P21" s="107"/>
    </row>
    <row r="22" spans="1:16" s="165" customFormat="1" ht="26.4" x14ac:dyDescent="0.25">
      <c r="A22" s="166" t="s">
        <v>745</v>
      </c>
      <c r="B22" s="167" t="s">
        <v>699</v>
      </c>
      <c r="C22" s="167" t="s">
        <v>700</v>
      </c>
      <c r="D22" s="169" t="s">
        <v>347</v>
      </c>
      <c r="E22" s="164">
        <v>1</v>
      </c>
      <c r="F22" s="147"/>
      <c r="G22" s="107"/>
      <c r="H22" s="107"/>
      <c r="I22" s="107"/>
      <c r="J22" s="148"/>
      <c r="K22" s="107"/>
      <c r="L22" s="107"/>
      <c r="M22" s="107"/>
      <c r="N22" s="107"/>
      <c r="O22" s="107"/>
      <c r="P22" s="107"/>
    </row>
    <row r="23" spans="1:16" s="165" customFormat="1" ht="26.4" x14ac:dyDescent="0.25">
      <c r="A23" s="166" t="s">
        <v>746</v>
      </c>
      <c r="B23" s="167" t="s">
        <v>701</v>
      </c>
      <c r="C23" s="167" t="s">
        <v>702</v>
      </c>
      <c r="D23" s="169" t="s">
        <v>347</v>
      </c>
      <c r="E23" s="164">
        <v>2</v>
      </c>
      <c r="F23" s="147"/>
      <c r="G23" s="107"/>
      <c r="H23" s="107"/>
      <c r="I23" s="107"/>
      <c r="J23" s="148"/>
      <c r="K23" s="107"/>
      <c r="L23" s="107"/>
      <c r="M23" s="107"/>
      <c r="N23" s="107"/>
      <c r="O23" s="107"/>
      <c r="P23" s="107"/>
    </row>
    <row r="24" spans="1:16" s="165" customFormat="1" x14ac:dyDescent="0.25">
      <c r="A24" s="166" t="s">
        <v>747</v>
      </c>
      <c r="B24" s="167" t="s">
        <v>703</v>
      </c>
      <c r="C24" s="167" t="s">
        <v>704</v>
      </c>
      <c r="D24" s="169" t="s">
        <v>59</v>
      </c>
      <c r="E24" s="164">
        <v>3</v>
      </c>
      <c r="F24" s="147"/>
      <c r="G24" s="107"/>
      <c r="H24" s="107"/>
      <c r="I24" s="107"/>
      <c r="J24" s="148"/>
      <c r="K24" s="107"/>
      <c r="L24" s="107"/>
      <c r="M24" s="107"/>
      <c r="N24" s="107"/>
      <c r="O24" s="107"/>
      <c r="P24" s="107"/>
    </row>
    <row r="25" spans="1:16" s="165" customFormat="1" ht="26.4" x14ac:dyDescent="0.25">
      <c r="A25" s="166" t="s">
        <v>748</v>
      </c>
      <c r="B25" s="177" t="s">
        <v>836</v>
      </c>
      <c r="C25" s="177" t="s">
        <v>706</v>
      </c>
      <c r="D25" s="169" t="s">
        <v>56</v>
      </c>
      <c r="E25" s="403">
        <v>350</v>
      </c>
      <c r="F25" s="147"/>
      <c r="G25" s="107"/>
      <c r="H25" s="107"/>
      <c r="I25" s="107"/>
      <c r="J25" s="148"/>
      <c r="K25" s="107"/>
      <c r="L25" s="107"/>
      <c r="M25" s="107"/>
      <c r="N25" s="107"/>
      <c r="O25" s="107"/>
      <c r="P25" s="107"/>
    </row>
    <row r="26" spans="1:16" s="165" customFormat="1" ht="39.6" x14ac:dyDescent="0.25">
      <c r="A26" s="166" t="s">
        <v>749</v>
      </c>
      <c r="B26" s="177" t="s">
        <v>707</v>
      </c>
      <c r="C26" s="177" t="s">
        <v>708</v>
      </c>
      <c r="D26" s="169" t="s">
        <v>56</v>
      </c>
      <c r="E26" s="180">
        <v>62</v>
      </c>
      <c r="F26" s="147"/>
      <c r="G26" s="107"/>
      <c r="H26" s="107"/>
      <c r="I26" s="107"/>
      <c r="J26" s="148"/>
      <c r="K26" s="107"/>
      <c r="L26" s="107"/>
      <c r="M26" s="107"/>
      <c r="N26" s="107"/>
      <c r="O26" s="107"/>
      <c r="P26" s="107"/>
    </row>
    <row r="27" spans="1:16" s="165" customFormat="1" ht="39.6" x14ac:dyDescent="0.25">
      <c r="A27" s="166" t="s">
        <v>750</v>
      </c>
      <c r="B27" s="177" t="s">
        <v>707</v>
      </c>
      <c r="C27" s="177" t="s">
        <v>709</v>
      </c>
      <c r="D27" s="169" t="s">
        <v>56</v>
      </c>
      <c r="E27" s="180">
        <v>81</v>
      </c>
      <c r="F27" s="147"/>
      <c r="G27" s="107"/>
      <c r="H27" s="107"/>
      <c r="I27" s="107"/>
      <c r="J27" s="148"/>
      <c r="K27" s="107"/>
      <c r="L27" s="107"/>
      <c r="M27" s="107"/>
      <c r="N27" s="107"/>
      <c r="O27" s="107"/>
      <c r="P27" s="107"/>
    </row>
    <row r="28" spans="1:16" s="165" customFormat="1" ht="39.6" x14ac:dyDescent="0.25">
      <c r="A28" s="166" t="s">
        <v>751</v>
      </c>
      <c r="B28" s="177" t="s">
        <v>707</v>
      </c>
      <c r="C28" s="177" t="s">
        <v>710</v>
      </c>
      <c r="D28" s="169" t="s">
        <v>56</v>
      </c>
      <c r="E28" s="180">
        <v>65</v>
      </c>
      <c r="F28" s="147"/>
      <c r="G28" s="107"/>
      <c r="H28" s="107"/>
      <c r="I28" s="107"/>
      <c r="J28" s="148"/>
      <c r="K28" s="107"/>
      <c r="L28" s="107"/>
      <c r="M28" s="107"/>
      <c r="N28" s="107"/>
      <c r="O28" s="107"/>
      <c r="P28" s="107"/>
    </row>
    <row r="29" spans="1:16" s="165" customFormat="1" ht="39.6" x14ac:dyDescent="0.25">
      <c r="A29" s="166" t="s">
        <v>752</v>
      </c>
      <c r="B29" s="177" t="s">
        <v>707</v>
      </c>
      <c r="C29" s="177" t="s">
        <v>711</v>
      </c>
      <c r="D29" s="169" t="s">
        <v>56</v>
      </c>
      <c r="E29" s="180">
        <v>81</v>
      </c>
      <c r="F29" s="147"/>
      <c r="G29" s="107"/>
      <c r="H29" s="107"/>
      <c r="I29" s="107"/>
      <c r="J29" s="148"/>
      <c r="K29" s="107"/>
      <c r="L29" s="107"/>
      <c r="M29" s="107"/>
      <c r="N29" s="107"/>
      <c r="O29" s="107"/>
      <c r="P29" s="107"/>
    </row>
    <row r="30" spans="1:16" s="165" customFormat="1" ht="39.6" x14ac:dyDescent="0.25">
      <c r="A30" s="166" t="s">
        <v>753</v>
      </c>
      <c r="B30" s="177" t="s">
        <v>707</v>
      </c>
      <c r="C30" s="177" t="s">
        <v>712</v>
      </c>
      <c r="D30" s="169" t="s">
        <v>56</v>
      </c>
      <c r="E30" s="180">
        <v>21</v>
      </c>
      <c r="F30" s="147"/>
      <c r="G30" s="107"/>
      <c r="H30" s="107"/>
      <c r="I30" s="107"/>
      <c r="J30" s="148"/>
      <c r="K30" s="107"/>
      <c r="L30" s="107"/>
      <c r="M30" s="107"/>
      <c r="N30" s="107"/>
      <c r="O30" s="107"/>
      <c r="P30" s="107"/>
    </row>
    <row r="31" spans="1:16" s="165" customFormat="1" ht="39.6" x14ac:dyDescent="0.25">
      <c r="A31" s="166" t="s">
        <v>754</v>
      </c>
      <c r="B31" s="177" t="s">
        <v>707</v>
      </c>
      <c r="C31" s="177" t="s">
        <v>713</v>
      </c>
      <c r="D31" s="169" t="s">
        <v>56</v>
      </c>
      <c r="E31" s="180">
        <v>38</v>
      </c>
      <c r="F31" s="147"/>
      <c r="G31" s="107"/>
      <c r="H31" s="107"/>
      <c r="I31" s="107"/>
      <c r="J31" s="148"/>
      <c r="K31" s="107"/>
      <c r="L31" s="107"/>
      <c r="M31" s="107"/>
      <c r="N31" s="107"/>
      <c r="O31" s="107"/>
      <c r="P31" s="107"/>
    </row>
    <row r="32" spans="1:16" s="165" customFormat="1" ht="39.6" x14ac:dyDescent="0.25">
      <c r="A32" s="166" t="s">
        <v>755</v>
      </c>
      <c r="B32" s="177" t="s">
        <v>707</v>
      </c>
      <c r="C32" s="177" t="s">
        <v>714</v>
      </c>
      <c r="D32" s="169" t="s">
        <v>56</v>
      </c>
      <c r="E32" s="180">
        <v>21</v>
      </c>
      <c r="F32" s="147"/>
      <c r="G32" s="107"/>
      <c r="H32" s="107"/>
      <c r="I32" s="107"/>
      <c r="J32" s="148"/>
      <c r="K32" s="107"/>
      <c r="L32" s="107"/>
      <c r="M32" s="107"/>
      <c r="N32" s="107"/>
      <c r="O32" s="107"/>
      <c r="P32" s="107"/>
    </row>
    <row r="33" spans="1:16" s="165" customFormat="1" x14ac:dyDescent="0.25">
      <c r="A33" s="166" t="s">
        <v>756</v>
      </c>
      <c r="B33" s="385" t="s">
        <v>715</v>
      </c>
      <c r="C33" s="385"/>
      <c r="D33" s="386" t="s">
        <v>92</v>
      </c>
      <c r="E33" s="403">
        <v>19</v>
      </c>
      <c r="F33" s="147"/>
      <c r="G33" s="107"/>
      <c r="H33" s="107"/>
      <c r="I33" s="107"/>
      <c r="J33" s="148"/>
      <c r="K33" s="107"/>
      <c r="L33" s="107"/>
      <c r="M33" s="107"/>
      <c r="N33" s="107"/>
      <c r="O33" s="107"/>
      <c r="P33" s="107"/>
    </row>
    <row r="34" spans="1:16" s="165" customFormat="1" x14ac:dyDescent="0.25">
      <c r="A34" s="166" t="s">
        <v>758</v>
      </c>
      <c r="B34" s="177" t="s">
        <v>716</v>
      </c>
      <c r="C34" s="177"/>
      <c r="D34" s="169" t="s">
        <v>56</v>
      </c>
      <c r="E34" s="180">
        <v>3</v>
      </c>
      <c r="F34" s="147"/>
      <c r="G34" s="107"/>
      <c r="H34" s="107"/>
      <c r="I34" s="107"/>
      <c r="J34" s="148"/>
      <c r="K34" s="107"/>
      <c r="L34" s="107"/>
      <c r="M34" s="107"/>
      <c r="N34" s="107"/>
      <c r="O34" s="107"/>
      <c r="P34" s="107"/>
    </row>
    <row r="35" spans="1:16" s="165" customFormat="1" ht="26.4" x14ac:dyDescent="0.25">
      <c r="A35" s="166" t="s">
        <v>759</v>
      </c>
      <c r="B35" s="177" t="s">
        <v>717</v>
      </c>
      <c r="C35" s="177"/>
      <c r="D35" s="169" t="s">
        <v>347</v>
      </c>
      <c r="E35" s="180">
        <v>4</v>
      </c>
      <c r="F35" s="147"/>
      <c r="G35" s="107"/>
      <c r="H35" s="107"/>
      <c r="I35" s="107"/>
      <c r="J35" s="148"/>
      <c r="K35" s="107"/>
      <c r="L35" s="107"/>
      <c r="M35" s="107"/>
      <c r="N35" s="107"/>
      <c r="O35" s="107"/>
      <c r="P35" s="107"/>
    </row>
    <row r="36" spans="1:16" s="165" customFormat="1" x14ac:dyDescent="0.25">
      <c r="A36" s="166" t="s">
        <v>760</v>
      </c>
      <c r="B36" s="177" t="s">
        <v>718</v>
      </c>
      <c r="C36" s="177"/>
      <c r="D36" s="169" t="s">
        <v>59</v>
      </c>
      <c r="E36" s="180">
        <v>1</v>
      </c>
      <c r="F36" s="147"/>
      <c r="G36" s="107"/>
      <c r="H36" s="107"/>
      <c r="I36" s="107"/>
      <c r="J36" s="148"/>
      <c r="K36" s="107"/>
      <c r="L36" s="107"/>
      <c r="M36" s="107"/>
      <c r="N36" s="107"/>
      <c r="O36" s="107"/>
      <c r="P36" s="107"/>
    </row>
    <row r="37" spans="1:16" s="165" customFormat="1" x14ac:dyDescent="0.25">
      <c r="A37" s="166" t="s">
        <v>978</v>
      </c>
      <c r="B37" s="177" t="s">
        <v>719</v>
      </c>
      <c r="C37" s="177"/>
      <c r="D37" s="169" t="s">
        <v>59</v>
      </c>
      <c r="E37" s="180">
        <v>1</v>
      </c>
      <c r="F37" s="147"/>
      <c r="G37" s="107"/>
      <c r="H37" s="107"/>
      <c r="I37" s="107"/>
      <c r="J37" s="148"/>
      <c r="K37" s="107"/>
      <c r="L37" s="107"/>
      <c r="M37" s="107"/>
      <c r="N37" s="107"/>
      <c r="O37" s="107"/>
      <c r="P37" s="107"/>
    </row>
    <row r="38" spans="1:16" s="165" customFormat="1" ht="52.8" x14ac:dyDescent="0.25">
      <c r="A38" s="166" t="s">
        <v>979</v>
      </c>
      <c r="B38" s="193" t="s">
        <v>757</v>
      </c>
      <c r="C38" s="177"/>
      <c r="D38" s="169" t="s">
        <v>59</v>
      </c>
      <c r="E38" s="180">
        <v>1</v>
      </c>
      <c r="F38" s="147"/>
      <c r="G38" s="107"/>
      <c r="H38" s="107"/>
      <c r="I38" s="107"/>
      <c r="J38" s="148"/>
      <c r="K38" s="107"/>
      <c r="L38" s="107"/>
      <c r="M38" s="107"/>
      <c r="N38" s="107"/>
      <c r="O38" s="107"/>
      <c r="P38" s="107"/>
    </row>
    <row r="39" spans="1:16" s="165" customFormat="1" ht="26.4" x14ac:dyDescent="0.25">
      <c r="A39" s="191" t="s">
        <v>687</v>
      </c>
      <c r="B39" s="188" t="s">
        <v>720</v>
      </c>
      <c r="C39" s="177"/>
      <c r="D39" s="169"/>
      <c r="E39" s="178"/>
      <c r="F39" s="147"/>
      <c r="G39" s="107"/>
      <c r="H39" s="107"/>
      <c r="I39" s="107"/>
      <c r="J39" s="148"/>
      <c r="K39" s="107"/>
      <c r="L39" s="107"/>
      <c r="M39" s="107"/>
      <c r="N39" s="107"/>
      <c r="O39" s="107"/>
      <c r="P39" s="107"/>
    </row>
    <row r="40" spans="1:16" s="165" customFormat="1" ht="66" x14ac:dyDescent="0.25">
      <c r="A40" s="166" t="s">
        <v>761</v>
      </c>
      <c r="B40" s="177" t="s">
        <v>685</v>
      </c>
      <c r="C40" s="177" t="s">
        <v>721</v>
      </c>
      <c r="D40" s="169" t="s">
        <v>59</v>
      </c>
      <c r="E40" s="176">
        <v>1</v>
      </c>
      <c r="F40" s="147"/>
      <c r="G40" s="107"/>
      <c r="H40" s="107"/>
      <c r="I40" s="107"/>
      <c r="J40" s="148"/>
      <c r="K40" s="107"/>
      <c r="L40" s="107"/>
      <c r="M40" s="107"/>
      <c r="N40" s="107"/>
      <c r="O40" s="107"/>
      <c r="P40" s="107"/>
    </row>
    <row r="41" spans="1:16" s="165" customFormat="1" ht="26.4" x14ac:dyDescent="0.25">
      <c r="A41" s="166" t="s">
        <v>762</v>
      </c>
      <c r="B41" s="177" t="s">
        <v>837</v>
      </c>
      <c r="C41" s="177" t="s">
        <v>688</v>
      </c>
      <c r="D41" s="169" t="s">
        <v>59</v>
      </c>
      <c r="E41" s="178">
        <v>1</v>
      </c>
      <c r="F41" s="147"/>
      <c r="G41" s="107"/>
      <c r="H41" s="107"/>
      <c r="I41" s="107"/>
      <c r="J41" s="148"/>
      <c r="K41" s="107"/>
      <c r="L41" s="107"/>
      <c r="M41" s="107"/>
      <c r="N41" s="107"/>
      <c r="O41" s="107"/>
      <c r="P41" s="107"/>
    </row>
    <row r="42" spans="1:16" s="165" customFormat="1" ht="26.4" x14ac:dyDescent="0.25">
      <c r="A42" s="166" t="s">
        <v>763</v>
      </c>
      <c r="B42" s="177" t="s">
        <v>838</v>
      </c>
      <c r="C42" s="177"/>
      <c r="D42" s="169" t="s">
        <v>59</v>
      </c>
      <c r="E42" s="176">
        <v>1</v>
      </c>
      <c r="F42" s="147"/>
      <c r="G42" s="107"/>
      <c r="H42" s="107"/>
      <c r="I42" s="107"/>
      <c r="J42" s="148"/>
      <c r="K42" s="107"/>
      <c r="L42" s="107"/>
      <c r="M42" s="107"/>
      <c r="N42" s="107"/>
      <c r="O42" s="107"/>
      <c r="P42" s="107"/>
    </row>
    <row r="43" spans="1:16" s="165" customFormat="1" ht="52.8" x14ac:dyDescent="0.25">
      <c r="A43" s="166" t="s">
        <v>764</v>
      </c>
      <c r="B43" s="177" t="s">
        <v>690</v>
      </c>
      <c r="C43" s="177" t="s">
        <v>722</v>
      </c>
      <c r="D43" s="169" t="s">
        <v>59</v>
      </c>
      <c r="E43" s="176">
        <v>2</v>
      </c>
      <c r="F43" s="147"/>
      <c r="G43" s="107"/>
      <c r="H43" s="107"/>
      <c r="I43" s="107"/>
      <c r="J43" s="148"/>
      <c r="K43" s="107"/>
      <c r="L43" s="107"/>
      <c r="M43" s="107"/>
      <c r="N43" s="107"/>
      <c r="O43" s="107"/>
      <c r="P43" s="107"/>
    </row>
    <row r="44" spans="1:16" s="165" customFormat="1" ht="52.8" x14ac:dyDescent="0.25">
      <c r="A44" s="166" t="s">
        <v>765</v>
      </c>
      <c r="B44" s="177" t="s">
        <v>690</v>
      </c>
      <c r="C44" s="177" t="s">
        <v>723</v>
      </c>
      <c r="D44" s="169" t="s">
        <v>59</v>
      </c>
      <c r="E44" s="176">
        <v>1</v>
      </c>
      <c r="F44" s="147"/>
      <c r="G44" s="107"/>
      <c r="H44" s="107"/>
      <c r="I44" s="107"/>
      <c r="J44" s="148"/>
      <c r="K44" s="107"/>
      <c r="L44" s="107"/>
      <c r="M44" s="107"/>
      <c r="N44" s="107"/>
      <c r="O44" s="107"/>
      <c r="P44" s="107"/>
    </row>
    <row r="45" spans="1:16" s="165" customFormat="1" ht="52.8" x14ac:dyDescent="0.25">
      <c r="A45" s="166" t="s">
        <v>766</v>
      </c>
      <c r="B45" s="177" t="s">
        <v>690</v>
      </c>
      <c r="C45" s="177" t="s">
        <v>724</v>
      </c>
      <c r="D45" s="169" t="s">
        <v>59</v>
      </c>
      <c r="E45" s="176">
        <v>4</v>
      </c>
      <c r="F45" s="147"/>
      <c r="G45" s="107"/>
      <c r="H45" s="107"/>
      <c r="I45" s="107"/>
      <c r="J45" s="148"/>
      <c r="K45" s="107"/>
      <c r="L45" s="107"/>
      <c r="M45" s="107"/>
      <c r="N45" s="107"/>
      <c r="O45" s="107"/>
      <c r="P45" s="107"/>
    </row>
    <row r="46" spans="1:16" s="165" customFormat="1" ht="52.8" x14ac:dyDescent="0.25">
      <c r="A46" s="166" t="s">
        <v>767</v>
      </c>
      <c r="B46" s="177" t="s">
        <v>690</v>
      </c>
      <c r="C46" s="177" t="s">
        <v>691</v>
      </c>
      <c r="D46" s="169" t="s">
        <v>59</v>
      </c>
      <c r="E46" s="178">
        <v>7</v>
      </c>
      <c r="F46" s="147"/>
      <c r="G46" s="107"/>
      <c r="H46" s="107"/>
      <c r="I46" s="107"/>
      <c r="J46" s="148"/>
      <c r="K46" s="107"/>
      <c r="L46" s="107"/>
      <c r="M46" s="107"/>
      <c r="N46" s="107"/>
      <c r="O46" s="107"/>
      <c r="P46" s="107"/>
    </row>
    <row r="47" spans="1:16" s="165" customFormat="1" ht="52.8" x14ac:dyDescent="0.25">
      <c r="A47" s="166" t="s">
        <v>768</v>
      </c>
      <c r="B47" s="177" t="s">
        <v>690</v>
      </c>
      <c r="C47" s="177" t="s">
        <v>725</v>
      </c>
      <c r="D47" s="169" t="s">
        <v>59</v>
      </c>
      <c r="E47" s="178">
        <v>2</v>
      </c>
      <c r="F47" s="147"/>
      <c r="G47" s="107"/>
      <c r="H47" s="107"/>
      <c r="I47" s="107"/>
      <c r="J47" s="148"/>
      <c r="K47" s="107"/>
      <c r="L47" s="107"/>
      <c r="M47" s="107"/>
      <c r="N47" s="107"/>
      <c r="O47" s="107"/>
      <c r="P47" s="107"/>
    </row>
    <row r="48" spans="1:16" s="165" customFormat="1" ht="52.8" x14ac:dyDescent="0.25">
      <c r="A48" s="166" t="s">
        <v>769</v>
      </c>
      <c r="B48" s="177" t="s">
        <v>694</v>
      </c>
      <c r="C48" s="385" t="s">
        <v>695</v>
      </c>
      <c r="D48" s="169" t="s">
        <v>59</v>
      </c>
      <c r="E48" s="178">
        <v>1</v>
      </c>
      <c r="F48" s="147"/>
      <c r="G48" s="107"/>
      <c r="H48" s="107"/>
      <c r="I48" s="107"/>
      <c r="J48" s="148"/>
      <c r="K48" s="107"/>
      <c r="L48" s="107"/>
      <c r="M48" s="107"/>
      <c r="N48" s="107"/>
      <c r="O48" s="107"/>
      <c r="P48" s="107"/>
    </row>
    <row r="49" spans="1:16" s="165" customFormat="1" ht="52.8" x14ac:dyDescent="0.25">
      <c r="A49" s="166" t="s">
        <v>770</v>
      </c>
      <c r="B49" s="177" t="s">
        <v>694</v>
      </c>
      <c r="C49" s="385" t="s">
        <v>696</v>
      </c>
      <c r="D49" s="169" t="s">
        <v>59</v>
      </c>
      <c r="E49" s="178">
        <v>2</v>
      </c>
      <c r="F49" s="147"/>
      <c r="G49" s="107"/>
      <c r="H49" s="107"/>
      <c r="I49" s="107"/>
      <c r="J49" s="148"/>
      <c r="K49" s="107"/>
      <c r="L49" s="107"/>
      <c r="M49" s="107"/>
      <c r="N49" s="107"/>
      <c r="O49" s="107"/>
      <c r="P49" s="107"/>
    </row>
    <row r="50" spans="1:16" s="173" customFormat="1" x14ac:dyDescent="0.25">
      <c r="A50" s="166" t="s">
        <v>771</v>
      </c>
      <c r="B50" s="171" t="s">
        <v>2843</v>
      </c>
      <c r="C50" s="171" t="s">
        <v>2844</v>
      </c>
      <c r="D50" s="169" t="s">
        <v>347</v>
      </c>
      <c r="E50" s="172">
        <v>1</v>
      </c>
      <c r="F50" s="147"/>
      <c r="G50" s="107"/>
      <c r="H50" s="107"/>
      <c r="I50" s="107"/>
      <c r="J50" s="148"/>
      <c r="K50" s="107"/>
      <c r="L50" s="107"/>
      <c r="M50" s="107"/>
      <c r="N50" s="107"/>
      <c r="O50" s="107"/>
      <c r="P50" s="107"/>
    </row>
    <row r="51" spans="1:16" s="173" customFormat="1" x14ac:dyDescent="0.25">
      <c r="A51" s="166" t="s">
        <v>772</v>
      </c>
      <c r="B51" s="171" t="s">
        <v>2843</v>
      </c>
      <c r="C51" s="171" t="s">
        <v>2845</v>
      </c>
      <c r="D51" s="169" t="s">
        <v>347</v>
      </c>
      <c r="E51" s="172">
        <v>2</v>
      </c>
      <c r="F51" s="147"/>
      <c r="G51" s="107"/>
      <c r="H51" s="107"/>
      <c r="I51" s="107"/>
      <c r="J51" s="148"/>
      <c r="K51" s="107"/>
      <c r="L51" s="107"/>
      <c r="M51" s="107"/>
      <c r="N51" s="107"/>
      <c r="O51" s="107"/>
      <c r="P51" s="107"/>
    </row>
    <row r="52" spans="1:16" s="173" customFormat="1" x14ac:dyDescent="0.25">
      <c r="A52" s="166" t="s">
        <v>773</v>
      </c>
      <c r="B52" s="171" t="s">
        <v>2846</v>
      </c>
      <c r="C52" s="171" t="s">
        <v>2847</v>
      </c>
      <c r="D52" s="169" t="s">
        <v>347</v>
      </c>
      <c r="E52" s="172">
        <v>16</v>
      </c>
      <c r="F52" s="147"/>
      <c r="G52" s="107"/>
      <c r="H52" s="107"/>
      <c r="I52" s="107"/>
      <c r="J52" s="148"/>
      <c r="K52" s="107"/>
      <c r="L52" s="107"/>
      <c r="M52" s="107"/>
      <c r="N52" s="107"/>
      <c r="O52" s="107"/>
      <c r="P52" s="107"/>
    </row>
    <row r="53" spans="1:16" s="165" customFormat="1" x14ac:dyDescent="0.25">
      <c r="A53" s="166" t="s">
        <v>774</v>
      </c>
      <c r="B53" s="177" t="s">
        <v>697</v>
      </c>
      <c r="C53" s="177" t="s">
        <v>698</v>
      </c>
      <c r="D53" s="169" t="s">
        <v>347</v>
      </c>
      <c r="E53" s="180">
        <v>1</v>
      </c>
      <c r="F53" s="147"/>
      <c r="G53" s="107"/>
      <c r="H53" s="107"/>
      <c r="I53" s="107"/>
      <c r="J53" s="148"/>
      <c r="K53" s="107"/>
      <c r="L53" s="107"/>
      <c r="M53" s="107"/>
      <c r="N53" s="107"/>
      <c r="O53" s="107"/>
      <c r="P53" s="107"/>
    </row>
    <row r="54" spans="1:16" s="165" customFormat="1" x14ac:dyDescent="0.25">
      <c r="A54" s="166" t="s">
        <v>775</v>
      </c>
      <c r="B54" s="177" t="s">
        <v>697</v>
      </c>
      <c r="C54" s="177" t="s">
        <v>726</v>
      </c>
      <c r="D54" s="169" t="s">
        <v>347</v>
      </c>
      <c r="E54" s="180">
        <v>1</v>
      </c>
      <c r="F54" s="147"/>
      <c r="G54" s="107"/>
      <c r="H54" s="107"/>
      <c r="I54" s="107"/>
      <c r="J54" s="148"/>
      <c r="K54" s="107"/>
      <c r="L54" s="107"/>
      <c r="M54" s="107"/>
      <c r="N54" s="107"/>
      <c r="O54" s="107"/>
      <c r="P54" s="107"/>
    </row>
    <row r="55" spans="1:16" s="165" customFormat="1" ht="26.4" x14ac:dyDescent="0.25">
      <c r="A55" s="166" t="s">
        <v>776</v>
      </c>
      <c r="B55" s="177" t="s">
        <v>727</v>
      </c>
      <c r="C55" s="177" t="s">
        <v>728</v>
      </c>
      <c r="D55" s="169" t="s">
        <v>347</v>
      </c>
      <c r="E55" s="180">
        <v>3</v>
      </c>
      <c r="F55" s="147"/>
      <c r="G55" s="107"/>
      <c r="H55" s="107"/>
      <c r="I55" s="107"/>
      <c r="J55" s="148"/>
      <c r="K55" s="107"/>
      <c r="L55" s="107"/>
      <c r="M55" s="107"/>
      <c r="N55" s="107"/>
      <c r="O55" s="107"/>
      <c r="P55" s="107"/>
    </row>
    <row r="56" spans="1:16" s="165" customFormat="1" x14ac:dyDescent="0.25">
      <c r="A56" s="166" t="s">
        <v>777</v>
      </c>
      <c r="B56" s="167" t="s">
        <v>703</v>
      </c>
      <c r="C56" s="185" t="s">
        <v>704</v>
      </c>
      <c r="D56" s="175" t="s">
        <v>59</v>
      </c>
      <c r="E56" s="179">
        <v>3</v>
      </c>
      <c r="F56" s="147"/>
      <c r="G56" s="107"/>
      <c r="H56" s="107"/>
      <c r="I56" s="107"/>
      <c r="J56" s="148"/>
      <c r="K56" s="107"/>
      <c r="L56" s="107"/>
      <c r="M56" s="107"/>
      <c r="N56" s="107"/>
      <c r="O56" s="107"/>
      <c r="P56" s="107"/>
    </row>
    <row r="57" spans="1:16" s="165" customFormat="1" x14ac:dyDescent="0.25">
      <c r="A57" s="166" t="s">
        <v>778</v>
      </c>
      <c r="B57" s="168" t="s">
        <v>705</v>
      </c>
      <c r="C57" s="168" t="s">
        <v>706</v>
      </c>
      <c r="D57" s="169" t="s">
        <v>56</v>
      </c>
      <c r="E57" s="403">
        <v>550</v>
      </c>
      <c r="F57" s="147"/>
      <c r="G57" s="107"/>
      <c r="H57" s="107"/>
      <c r="I57" s="107"/>
      <c r="J57" s="148"/>
      <c r="K57" s="107"/>
      <c r="L57" s="107"/>
      <c r="M57" s="107"/>
      <c r="N57" s="107"/>
      <c r="O57" s="107"/>
      <c r="P57" s="107"/>
    </row>
    <row r="58" spans="1:16" s="165" customFormat="1" ht="39.6" x14ac:dyDescent="0.25">
      <c r="A58" s="166" t="s">
        <v>779</v>
      </c>
      <c r="B58" s="168" t="s">
        <v>707</v>
      </c>
      <c r="C58" s="168" t="s">
        <v>708</v>
      </c>
      <c r="D58" s="169" t="s">
        <v>56</v>
      </c>
      <c r="E58" s="180">
        <v>221</v>
      </c>
      <c r="F58" s="147"/>
      <c r="G58" s="107"/>
      <c r="H58" s="107"/>
      <c r="I58" s="107"/>
      <c r="J58" s="148"/>
      <c r="K58" s="107"/>
      <c r="L58" s="107"/>
      <c r="M58" s="107"/>
      <c r="N58" s="107"/>
      <c r="O58" s="107"/>
      <c r="P58" s="107"/>
    </row>
    <row r="59" spans="1:16" s="165" customFormat="1" ht="39.6" x14ac:dyDescent="0.25">
      <c r="A59" s="166" t="s">
        <v>780</v>
      </c>
      <c r="B59" s="168" t="s">
        <v>707</v>
      </c>
      <c r="C59" s="168" t="s">
        <v>709</v>
      </c>
      <c r="D59" s="169" t="s">
        <v>56</v>
      </c>
      <c r="E59" s="403">
        <v>40</v>
      </c>
      <c r="F59" s="147"/>
      <c r="G59" s="107"/>
      <c r="H59" s="107"/>
      <c r="I59" s="107"/>
      <c r="J59" s="148"/>
      <c r="K59" s="107"/>
      <c r="L59" s="107"/>
      <c r="M59" s="107"/>
      <c r="N59" s="107"/>
      <c r="O59" s="107"/>
      <c r="P59" s="107"/>
    </row>
    <row r="60" spans="1:16" s="165" customFormat="1" ht="39.6" x14ac:dyDescent="0.25">
      <c r="A60" s="166" t="s">
        <v>781</v>
      </c>
      <c r="B60" s="168" t="s">
        <v>707</v>
      </c>
      <c r="C60" s="168" t="s">
        <v>710</v>
      </c>
      <c r="D60" s="169" t="s">
        <v>56</v>
      </c>
      <c r="E60" s="180">
        <v>239</v>
      </c>
      <c r="F60" s="147"/>
      <c r="G60" s="107"/>
      <c r="H60" s="107"/>
      <c r="I60" s="107"/>
      <c r="J60" s="148"/>
      <c r="K60" s="107"/>
      <c r="L60" s="107"/>
      <c r="M60" s="107"/>
      <c r="N60" s="107"/>
      <c r="O60" s="107"/>
      <c r="P60" s="107"/>
    </row>
    <row r="61" spans="1:16" s="165" customFormat="1" ht="39.6" x14ac:dyDescent="0.25">
      <c r="A61" s="166" t="s">
        <v>782</v>
      </c>
      <c r="B61" s="168" t="s">
        <v>707</v>
      </c>
      <c r="C61" s="168" t="s">
        <v>711</v>
      </c>
      <c r="D61" s="169" t="s">
        <v>56</v>
      </c>
      <c r="E61" s="403">
        <v>40</v>
      </c>
      <c r="F61" s="147"/>
      <c r="G61" s="107"/>
      <c r="H61" s="107"/>
      <c r="I61" s="107"/>
      <c r="J61" s="148"/>
      <c r="K61" s="107"/>
      <c r="L61" s="107"/>
      <c r="M61" s="107"/>
      <c r="N61" s="107"/>
      <c r="O61" s="107"/>
      <c r="P61" s="107"/>
    </row>
    <row r="62" spans="1:16" s="165" customFormat="1" ht="39.6" x14ac:dyDescent="0.25">
      <c r="A62" s="166" t="s">
        <v>783</v>
      </c>
      <c r="B62" s="168" t="s">
        <v>707</v>
      </c>
      <c r="C62" s="168" t="s">
        <v>712</v>
      </c>
      <c r="D62" s="169" t="s">
        <v>56</v>
      </c>
      <c r="E62" s="403">
        <v>24</v>
      </c>
      <c r="F62" s="147"/>
      <c r="G62" s="107"/>
      <c r="H62" s="107"/>
      <c r="I62" s="107"/>
      <c r="J62" s="148"/>
      <c r="K62" s="107"/>
      <c r="L62" s="107"/>
      <c r="M62" s="107"/>
      <c r="N62" s="107"/>
      <c r="O62" s="107"/>
      <c r="P62" s="107"/>
    </row>
    <row r="63" spans="1:16" s="165" customFormat="1" ht="39.6" x14ac:dyDescent="0.25">
      <c r="A63" s="166" t="s">
        <v>784</v>
      </c>
      <c r="B63" s="168" t="s">
        <v>707</v>
      </c>
      <c r="C63" s="168" t="s">
        <v>713</v>
      </c>
      <c r="D63" s="169" t="s">
        <v>56</v>
      </c>
      <c r="E63" s="180">
        <v>33</v>
      </c>
      <c r="F63" s="147"/>
      <c r="G63" s="107"/>
      <c r="H63" s="107"/>
      <c r="I63" s="107"/>
      <c r="J63" s="148"/>
      <c r="K63" s="107"/>
      <c r="L63" s="107"/>
      <c r="M63" s="107"/>
      <c r="N63" s="107"/>
      <c r="O63" s="107"/>
      <c r="P63" s="107"/>
    </row>
    <row r="64" spans="1:16" s="165" customFormat="1" ht="39.6" x14ac:dyDescent="0.25">
      <c r="A64" s="166" t="s">
        <v>785</v>
      </c>
      <c r="B64" s="168" t="s">
        <v>707</v>
      </c>
      <c r="C64" s="168" t="s">
        <v>714</v>
      </c>
      <c r="D64" s="169" t="s">
        <v>56</v>
      </c>
      <c r="E64" s="180">
        <v>48</v>
      </c>
      <c r="F64" s="147"/>
      <c r="G64" s="107"/>
      <c r="H64" s="107"/>
      <c r="I64" s="107"/>
      <c r="J64" s="148"/>
      <c r="K64" s="107"/>
      <c r="L64" s="107"/>
      <c r="M64" s="107"/>
      <c r="N64" s="107"/>
      <c r="O64" s="107"/>
      <c r="P64" s="107"/>
    </row>
    <row r="65" spans="1:16" s="165" customFormat="1" x14ac:dyDescent="0.25">
      <c r="A65" s="166" t="s">
        <v>786</v>
      </c>
      <c r="B65" s="388" t="s">
        <v>715</v>
      </c>
      <c r="C65" s="393"/>
      <c r="D65" s="394" t="s">
        <v>92</v>
      </c>
      <c r="E65" s="404">
        <v>32</v>
      </c>
      <c r="F65" s="147"/>
      <c r="G65" s="107"/>
      <c r="H65" s="107"/>
      <c r="I65" s="107"/>
      <c r="J65" s="148"/>
      <c r="K65" s="107"/>
      <c r="L65" s="107"/>
      <c r="M65" s="107"/>
      <c r="N65" s="107"/>
      <c r="O65" s="107"/>
      <c r="P65" s="107"/>
    </row>
    <row r="66" spans="1:16" s="165" customFormat="1" x14ac:dyDescent="0.25">
      <c r="A66" s="166" t="s">
        <v>787</v>
      </c>
      <c r="B66" s="168" t="s">
        <v>716</v>
      </c>
      <c r="C66" s="168"/>
      <c r="D66" s="169" t="s">
        <v>56</v>
      </c>
      <c r="E66" s="180">
        <v>3</v>
      </c>
      <c r="F66" s="147"/>
      <c r="G66" s="107"/>
      <c r="H66" s="107"/>
      <c r="I66" s="107"/>
      <c r="J66" s="148"/>
      <c r="K66" s="107"/>
      <c r="L66" s="107"/>
      <c r="M66" s="107"/>
      <c r="N66" s="107"/>
      <c r="O66" s="107"/>
      <c r="P66" s="107"/>
    </row>
    <row r="67" spans="1:16" s="165" customFormat="1" ht="26.4" x14ac:dyDescent="0.25">
      <c r="A67" s="166" t="s">
        <v>788</v>
      </c>
      <c r="B67" s="167" t="s">
        <v>729</v>
      </c>
      <c r="C67" s="167"/>
      <c r="D67" s="169" t="s">
        <v>347</v>
      </c>
      <c r="E67" s="168">
        <v>16</v>
      </c>
      <c r="F67" s="147"/>
      <c r="G67" s="107"/>
      <c r="H67" s="107"/>
      <c r="I67" s="107"/>
      <c r="J67" s="148"/>
      <c r="K67" s="107"/>
      <c r="L67" s="107"/>
      <c r="M67" s="107"/>
      <c r="N67" s="107"/>
      <c r="O67" s="107"/>
      <c r="P67" s="107"/>
    </row>
    <row r="68" spans="1:16" s="165" customFormat="1" x14ac:dyDescent="0.25">
      <c r="A68" s="166" t="s">
        <v>789</v>
      </c>
      <c r="B68" s="168" t="s">
        <v>718</v>
      </c>
      <c r="C68" s="168"/>
      <c r="D68" s="169" t="s">
        <v>59</v>
      </c>
      <c r="E68" s="168">
        <v>1</v>
      </c>
      <c r="F68" s="147"/>
      <c r="G68" s="107"/>
      <c r="H68" s="107"/>
      <c r="I68" s="107"/>
      <c r="J68" s="148"/>
      <c r="K68" s="107"/>
      <c r="L68" s="107"/>
      <c r="M68" s="107"/>
      <c r="N68" s="107"/>
      <c r="O68" s="107"/>
      <c r="P68" s="107"/>
    </row>
    <row r="69" spans="1:16" s="165" customFormat="1" x14ac:dyDescent="0.25">
      <c r="A69" s="166" t="s">
        <v>790</v>
      </c>
      <c r="B69" s="168" t="s">
        <v>719</v>
      </c>
      <c r="C69" s="168"/>
      <c r="D69" s="169" t="s">
        <v>59</v>
      </c>
      <c r="E69" s="168">
        <v>1</v>
      </c>
      <c r="F69" s="147"/>
      <c r="G69" s="107"/>
      <c r="H69" s="107"/>
      <c r="I69" s="107"/>
      <c r="J69" s="148"/>
      <c r="K69" s="107"/>
      <c r="L69" s="107"/>
      <c r="M69" s="107"/>
      <c r="N69" s="107"/>
      <c r="O69" s="107"/>
      <c r="P69" s="107"/>
    </row>
    <row r="70" spans="1:16" s="165" customFormat="1" ht="52.8" x14ac:dyDescent="0.25">
      <c r="A70" s="166" t="s">
        <v>2848</v>
      </c>
      <c r="B70" s="193" t="s">
        <v>757</v>
      </c>
      <c r="C70" s="168"/>
      <c r="D70" s="169" t="s">
        <v>59</v>
      </c>
      <c r="E70" s="168">
        <v>1</v>
      </c>
      <c r="F70" s="147"/>
      <c r="G70" s="107"/>
      <c r="H70" s="107"/>
      <c r="I70" s="107"/>
      <c r="J70" s="148"/>
      <c r="K70" s="107"/>
      <c r="L70" s="107"/>
      <c r="M70" s="107"/>
      <c r="N70" s="107"/>
      <c r="O70" s="107"/>
      <c r="P70" s="107"/>
    </row>
    <row r="71" spans="1:16" s="165" customFormat="1" ht="26.4" x14ac:dyDescent="0.25">
      <c r="A71" s="191" t="s">
        <v>689</v>
      </c>
      <c r="B71" s="187" t="s">
        <v>730</v>
      </c>
      <c r="C71" s="167"/>
      <c r="D71" s="169"/>
      <c r="E71" s="168"/>
      <c r="F71" s="147"/>
      <c r="G71" s="107"/>
      <c r="H71" s="107"/>
      <c r="I71" s="107"/>
      <c r="J71" s="148"/>
      <c r="K71" s="107"/>
      <c r="L71" s="107"/>
      <c r="M71" s="107"/>
      <c r="N71" s="107"/>
      <c r="O71" s="107"/>
      <c r="P71" s="107"/>
    </row>
    <row r="72" spans="1:16" s="165" customFormat="1" ht="79.2" x14ac:dyDescent="0.25">
      <c r="A72" s="166" t="s">
        <v>85</v>
      </c>
      <c r="B72" s="168" t="s">
        <v>685</v>
      </c>
      <c r="C72" s="168" t="s">
        <v>731</v>
      </c>
      <c r="D72" s="169" t="s">
        <v>59</v>
      </c>
      <c r="E72" s="168">
        <v>1</v>
      </c>
      <c r="F72" s="147"/>
      <c r="G72" s="107"/>
      <c r="H72" s="107"/>
      <c r="I72" s="107"/>
      <c r="J72" s="148"/>
      <c r="K72" s="107"/>
      <c r="L72" s="107"/>
      <c r="M72" s="107"/>
      <c r="N72" s="107"/>
      <c r="O72" s="107"/>
      <c r="P72" s="107"/>
    </row>
    <row r="73" spans="1:16" s="165" customFormat="1" ht="26.4" x14ac:dyDescent="0.25">
      <c r="A73" s="166" t="s">
        <v>87</v>
      </c>
      <c r="B73" s="168" t="s">
        <v>839</v>
      </c>
      <c r="C73" s="168" t="s">
        <v>688</v>
      </c>
      <c r="D73" s="169" t="s">
        <v>59</v>
      </c>
      <c r="E73" s="168">
        <v>1</v>
      </c>
      <c r="F73" s="147"/>
      <c r="G73" s="107"/>
      <c r="H73" s="107"/>
      <c r="I73" s="107"/>
      <c r="J73" s="148"/>
      <c r="K73" s="107"/>
      <c r="L73" s="107"/>
      <c r="M73" s="107"/>
      <c r="N73" s="107"/>
      <c r="O73" s="107"/>
      <c r="P73" s="107"/>
    </row>
    <row r="74" spans="1:16" s="165" customFormat="1" ht="26.4" x14ac:dyDescent="0.25">
      <c r="A74" s="166" t="s">
        <v>90</v>
      </c>
      <c r="B74" s="168" t="s">
        <v>840</v>
      </c>
      <c r="C74" s="168"/>
      <c r="D74" s="169" t="s">
        <v>59</v>
      </c>
      <c r="E74" s="168">
        <v>1</v>
      </c>
      <c r="F74" s="147"/>
      <c r="G74" s="107"/>
      <c r="H74" s="107"/>
      <c r="I74" s="107"/>
      <c r="J74" s="148"/>
      <c r="K74" s="107"/>
      <c r="L74" s="107"/>
      <c r="M74" s="107"/>
      <c r="N74" s="107"/>
      <c r="O74" s="107"/>
      <c r="P74" s="107"/>
    </row>
    <row r="75" spans="1:16" s="165" customFormat="1" ht="52.8" x14ac:dyDescent="0.25">
      <c r="A75" s="166" t="s">
        <v>93</v>
      </c>
      <c r="B75" s="168" t="s">
        <v>690</v>
      </c>
      <c r="C75" s="168" t="s">
        <v>722</v>
      </c>
      <c r="D75" s="169" t="s">
        <v>59</v>
      </c>
      <c r="E75" s="387">
        <v>3</v>
      </c>
      <c r="F75" s="147"/>
      <c r="G75" s="107"/>
      <c r="H75" s="107"/>
      <c r="I75" s="107"/>
      <c r="J75" s="148"/>
      <c r="K75" s="107"/>
      <c r="L75" s="107"/>
      <c r="M75" s="107"/>
      <c r="N75" s="107"/>
      <c r="O75" s="107"/>
      <c r="P75" s="107"/>
    </row>
    <row r="76" spans="1:16" s="165" customFormat="1" ht="52.8" x14ac:dyDescent="0.25">
      <c r="A76" s="166" t="s">
        <v>95</v>
      </c>
      <c r="B76" s="168" t="s">
        <v>690</v>
      </c>
      <c r="C76" s="168" t="s">
        <v>723</v>
      </c>
      <c r="D76" s="169" t="s">
        <v>59</v>
      </c>
      <c r="E76" s="168">
        <v>1</v>
      </c>
      <c r="F76" s="147"/>
      <c r="G76" s="107"/>
      <c r="H76" s="107"/>
      <c r="I76" s="107"/>
      <c r="J76" s="148"/>
      <c r="K76" s="107"/>
      <c r="L76" s="107"/>
      <c r="M76" s="107"/>
      <c r="N76" s="107"/>
      <c r="O76" s="107"/>
      <c r="P76" s="107"/>
    </row>
    <row r="77" spans="1:16" s="165" customFormat="1" ht="52.8" x14ac:dyDescent="0.25">
      <c r="A77" s="166" t="s">
        <v>97</v>
      </c>
      <c r="B77" s="168" t="s">
        <v>690</v>
      </c>
      <c r="C77" s="168" t="s">
        <v>724</v>
      </c>
      <c r="D77" s="169" t="s">
        <v>59</v>
      </c>
      <c r="E77" s="387">
        <v>5</v>
      </c>
      <c r="F77" s="147"/>
      <c r="G77" s="107"/>
      <c r="H77" s="107"/>
      <c r="I77" s="107"/>
      <c r="J77" s="148"/>
      <c r="K77" s="107"/>
      <c r="L77" s="107"/>
      <c r="M77" s="107"/>
      <c r="N77" s="107"/>
      <c r="O77" s="107"/>
      <c r="P77" s="107"/>
    </row>
    <row r="78" spans="1:16" s="165" customFormat="1" ht="52.8" x14ac:dyDescent="0.25">
      <c r="A78" s="166" t="s">
        <v>100</v>
      </c>
      <c r="B78" s="168" t="s">
        <v>690</v>
      </c>
      <c r="C78" s="168" t="s">
        <v>691</v>
      </c>
      <c r="D78" s="169" t="s">
        <v>59</v>
      </c>
      <c r="E78" s="387">
        <v>7</v>
      </c>
      <c r="F78" s="147"/>
      <c r="G78" s="107"/>
      <c r="H78" s="107"/>
      <c r="I78" s="107"/>
      <c r="J78" s="148"/>
      <c r="K78" s="107"/>
      <c r="L78" s="107"/>
      <c r="M78" s="107"/>
      <c r="N78" s="107"/>
      <c r="O78" s="107"/>
      <c r="P78" s="107"/>
    </row>
    <row r="79" spans="1:16" s="165" customFormat="1" ht="52.8" x14ac:dyDescent="0.25">
      <c r="A79" s="166" t="s">
        <v>101</v>
      </c>
      <c r="B79" s="168" t="s">
        <v>694</v>
      </c>
      <c r="C79" s="168" t="s">
        <v>732</v>
      </c>
      <c r="D79" s="169" t="s">
        <v>59</v>
      </c>
      <c r="E79" s="168">
        <v>1</v>
      </c>
      <c r="F79" s="147"/>
      <c r="G79" s="107"/>
      <c r="H79" s="107"/>
      <c r="I79" s="107"/>
      <c r="J79" s="148"/>
      <c r="K79" s="107"/>
      <c r="L79" s="107"/>
      <c r="M79" s="107"/>
      <c r="N79" s="107"/>
      <c r="O79" s="107"/>
      <c r="P79" s="107"/>
    </row>
    <row r="80" spans="1:16" s="173" customFormat="1" x14ac:dyDescent="0.25">
      <c r="A80" s="166" t="s">
        <v>102</v>
      </c>
      <c r="B80" s="401" t="s">
        <v>2843</v>
      </c>
      <c r="C80" s="401" t="s">
        <v>2844</v>
      </c>
      <c r="D80" s="386" t="s">
        <v>347</v>
      </c>
      <c r="E80" s="402">
        <v>1</v>
      </c>
      <c r="F80" s="147"/>
      <c r="G80" s="107"/>
      <c r="H80" s="107"/>
      <c r="I80" s="107"/>
      <c r="J80" s="148"/>
      <c r="K80" s="107"/>
      <c r="L80" s="107"/>
      <c r="M80" s="107"/>
      <c r="N80" s="107"/>
      <c r="O80" s="107"/>
      <c r="P80" s="107"/>
    </row>
    <row r="81" spans="1:16" s="173" customFormat="1" x14ac:dyDescent="0.25">
      <c r="A81" s="166" t="s">
        <v>103</v>
      </c>
      <c r="B81" s="401" t="s">
        <v>2846</v>
      </c>
      <c r="C81" s="401" t="s">
        <v>2847</v>
      </c>
      <c r="D81" s="386" t="s">
        <v>347</v>
      </c>
      <c r="E81" s="402">
        <v>17</v>
      </c>
      <c r="F81" s="147"/>
      <c r="G81" s="107"/>
      <c r="H81" s="107"/>
      <c r="I81" s="107"/>
      <c r="J81" s="148"/>
      <c r="K81" s="107"/>
      <c r="L81" s="107"/>
      <c r="M81" s="107"/>
      <c r="N81" s="107"/>
      <c r="O81" s="107"/>
      <c r="P81" s="107"/>
    </row>
    <row r="82" spans="1:16" s="165" customFormat="1" x14ac:dyDescent="0.25">
      <c r="A82" s="166" t="s">
        <v>104</v>
      </c>
      <c r="B82" s="168" t="s">
        <v>697</v>
      </c>
      <c r="C82" s="168" t="s">
        <v>726</v>
      </c>
      <c r="D82" s="169" t="s">
        <v>347</v>
      </c>
      <c r="E82" s="168">
        <v>2</v>
      </c>
      <c r="F82" s="147"/>
      <c r="G82" s="107"/>
      <c r="H82" s="107"/>
      <c r="I82" s="107"/>
      <c r="J82" s="148"/>
      <c r="K82" s="107"/>
      <c r="L82" s="107"/>
      <c r="M82" s="107"/>
      <c r="N82" s="107"/>
      <c r="O82" s="107"/>
      <c r="P82" s="107"/>
    </row>
    <row r="83" spans="1:16" s="165" customFormat="1" ht="26.4" x14ac:dyDescent="0.25">
      <c r="A83" s="166" t="s">
        <v>105</v>
      </c>
      <c r="B83" s="168" t="s">
        <v>727</v>
      </c>
      <c r="C83" s="168" t="s">
        <v>728</v>
      </c>
      <c r="D83" s="169" t="s">
        <v>347</v>
      </c>
      <c r="E83" s="168">
        <v>3</v>
      </c>
      <c r="F83" s="147"/>
      <c r="G83" s="107"/>
      <c r="H83" s="107"/>
      <c r="I83" s="107"/>
      <c r="J83" s="148"/>
      <c r="K83" s="107"/>
      <c r="L83" s="107"/>
      <c r="M83" s="107"/>
      <c r="N83" s="107"/>
      <c r="O83" s="107"/>
      <c r="P83" s="107"/>
    </row>
    <row r="84" spans="1:16" s="165" customFormat="1" x14ac:dyDescent="0.25">
      <c r="A84" s="166" t="s">
        <v>106</v>
      </c>
      <c r="B84" s="168" t="s">
        <v>703</v>
      </c>
      <c r="C84" s="168" t="s">
        <v>704</v>
      </c>
      <c r="D84" s="169" t="s">
        <v>59</v>
      </c>
      <c r="E84" s="168">
        <v>3</v>
      </c>
      <c r="F84" s="147"/>
      <c r="G84" s="107"/>
      <c r="H84" s="107"/>
      <c r="I84" s="107"/>
      <c r="J84" s="148"/>
      <c r="K84" s="107"/>
      <c r="L84" s="107"/>
      <c r="M84" s="107"/>
      <c r="N84" s="107"/>
      <c r="O84" s="107"/>
      <c r="P84" s="107"/>
    </row>
    <row r="85" spans="1:16" s="165" customFormat="1" x14ac:dyDescent="0.25">
      <c r="A85" s="166" t="s">
        <v>107</v>
      </c>
      <c r="B85" s="168" t="s">
        <v>705</v>
      </c>
      <c r="C85" s="168" t="s">
        <v>706</v>
      </c>
      <c r="D85" s="169" t="s">
        <v>56</v>
      </c>
      <c r="E85" s="168">
        <v>400</v>
      </c>
      <c r="F85" s="147"/>
      <c r="G85" s="107"/>
      <c r="H85" s="107"/>
      <c r="I85" s="107"/>
      <c r="J85" s="148"/>
      <c r="K85" s="107"/>
      <c r="L85" s="107"/>
      <c r="M85" s="107"/>
      <c r="N85" s="107"/>
      <c r="O85" s="107"/>
      <c r="P85" s="107"/>
    </row>
    <row r="86" spans="1:16" s="165" customFormat="1" ht="39.6" x14ac:dyDescent="0.25">
      <c r="A86" s="166" t="s">
        <v>108</v>
      </c>
      <c r="B86" s="168" t="s">
        <v>707</v>
      </c>
      <c r="C86" s="168" t="s">
        <v>708</v>
      </c>
      <c r="D86" s="169" t="s">
        <v>56</v>
      </c>
      <c r="E86" s="387">
        <v>160</v>
      </c>
      <c r="F86" s="147"/>
      <c r="G86" s="107"/>
      <c r="H86" s="107"/>
      <c r="I86" s="107"/>
      <c r="J86" s="148"/>
      <c r="K86" s="107"/>
      <c r="L86" s="107"/>
      <c r="M86" s="107"/>
      <c r="N86" s="107"/>
      <c r="O86" s="107"/>
      <c r="P86" s="107"/>
    </row>
    <row r="87" spans="1:16" s="165" customFormat="1" ht="39.6" x14ac:dyDescent="0.25">
      <c r="A87" s="166" t="s">
        <v>109</v>
      </c>
      <c r="B87" s="168" t="s">
        <v>707</v>
      </c>
      <c r="C87" s="168" t="s">
        <v>709</v>
      </c>
      <c r="D87" s="169" t="s">
        <v>56</v>
      </c>
      <c r="E87" s="387">
        <v>40</v>
      </c>
      <c r="F87" s="147"/>
      <c r="G87" s="107"/>
      <c r="H87" s="107"/>
      <c r="I87" s="107"/>
      <c r="J87" s="148"/>
      <c r="K87" s="107"/>
      <c r="L87" s="107"/>
      <c r="M87" s="107"/>
      <c r="N87" s="107"/>
      <c r="O87" s="107"/>
      <c r="P87" s="107"/>
    </row>
    <row r="88" spans="1:16" s="165" customFormat="1" ht="39.6" x14ac:dyDescent="0.25">
      <c r="A88" s="166" t="s">
        <v>110</v>
      </c>
      <c r="B88" s="168" t="s">
        <v>707</v>
      </c>
      <c r="C88" s="168" t="s">
        <v>710</v>
      </c>
      <c r="D88" s="169" t="s">
        <v>56</v>
      </c>
      <c r="E88" s="387">
        <v>180</v>
      </c>
      <c r="F88" s="147"/>
      <c r="G88" s="107"/>
      <c r="H88" s="107"/>
      <c r="I88" s="107"/>
      <c r="J88" s="148"/>
      <c r="K88" s="107"/>
      <c r="L88" s="107"/>
      <c r="M88" s="107"/>
      <c r="N88" s="107"/>
      <c r="O88" s="107"/>
      <c r="P88" s="107"/>
    </row>
    <row r="89" spans="1:16" s="165" customFormat="1" ht="39.6" x14ac:dyDescent="0.25">
      <c r="A89" s="166" t="s">
        <v>111</v>
      </c>
      <c r="B89" s="168" t="s">
        <v>707</v>
      </c>
      <c r="C89" s="168" t="s">
        <v>711</v>
      </c>
      <c r="D89" s="169" t="s">
        <v>56</v>
      </c>
      <c r="E89" s="168">
        <v>33</v>
      </c>
      <c r="F89" s="147"/>
      <c r="G89" s="107"/>
      <c r="H89" s="107"/>
      <c r="I89" s="107"/>
      <c r="J89" s="148"/>
      <c r="K89" s="107"/>
      <c r="L89" s="107"/>
      <c r="M89" s="107"/>
      <c r="N89" s="107"/>
      <c r="O89" s="107"/>
      <c r="P89" s="107"/>
    </row>
    <row r="90" spans="1:16" s="165" customFormat="1" ht="39.6" x14ac:dyDescent="0.25">
      <c r="A90" s="166" t="s">
        <v>112</v>
      </c>
      <c r="B90" s="168" t="s">
        <v>707</v>
      </c>
      <c r="C90" s="168" t="s">
        <v>712</v>
      </c>
      <c r="D90" s="169" t="s">
        <v>56</v>
      </c>
      <c r="E90" s="168">
        <v>33</v>
      </c>
      <c r="F90" s="147"/>
      <c r="G90" s="107"/>
      <c r="H90" s="107"/>
      <c r="I90" s="107"/>
      <c r="J90" s="148"/>
      <c r="K90" s="107"/>
      <c r="L90" s="107"/>
      <c r="M90" s="107"/>
      <c r="N90" s="107"/>
      <c r="O90" s="107"/>
      <c r="P90" s="107"/>
    </row>
    <row r="91" spans="1:16" s="165" customFormat="1" ht="39.6" x14ac:dyDescent="0.25">
      <c r="A91" s="166" t="s">
        <v>114</v>
      </c>
      <c r="B91" s="168" t="s">
        <v>707</v>
      </c>
      <c r="C91" s="168" t="s">
        <v>713</v>
      </c>
      <c r="D91" s="169" t="s">
        <v>56</v>
      </c>
      <c r="E91" s="168">
        <v>15</v>
      </c>
      <c r="F91" s="147"/>
      <c r="G91" s="107"/>
      <c r="H91" s="107"/>
      <c r="I91" s="107"/>
      <c r="J91" s="148"/>
      <c r="K91" s="107"/>
      <c r="L91" s="107"/>
      <c r="M91" s="107"/>
      <c r="N91" s="107"/>
      <c r="O91" s="107"/>
      <c r="P91" s="107"/>
    </row>
    <row r="92" spans="1:16" s="165" customFormat="1" ht="39.6" x14ac:dyDescent="0.25">
      <c r="A92" s="166" t="s">
        <v>115</v>
      </c>
      <c r="B92" s="168" t="s">
        <v>707</v>
      </c>
      <c r="C92" s="168" t="s">
        <v>714</v>
      </c>
      <c r="D92" s="169" t="s">
        <v>56</v>
      </c>
      <c r="E92" s="168">
        <v>9</v>
      </c>
      <c r="F92" s="147"/>
      <c r="G92" s="107"/>
      <c r="H92" s="107"/>
      <c r="I92" s="107"/>
      <c r="J92" s="148"/>
      <c r="K92" s="107"/>
      <c r="L92" s="107"/>
      <c r="M92" s="107"/>
      <c r="N92" s="107"/>
      <c r="O92" s="107"/>
      <c r="P92" s="107"/>
    </row>
    <row r="93" spans="1:16" s="165" customFormat="1" x14ac:dyDescent="0.25">
      <c r="A93" s="166" t="s">
        <v>116</v>
      </c>
      <c r="B93" s="387" t="s">
        <v>715</v>
      </c>
      <c r="C93" s="387"/>
      <c r="D93" s="386" t="s">
        <v>92</v>
      </c>
      <c r="E93" s="387">
        <v>27</v>
      </c>
      <c r="F93" s="147"/>
      <c r="G93" s="107"/>
      <c r="H93" s="107"/>
      <c r="I93" s="107"/>
      <c r="J93" s="148"/>
      <c r="K93" s="107"/>
      <c r="L93" s="107"/>
      <c r="M93" s="107"/>
      <c r="N93" s="107"/>
      <c r="O93" s="107"/>
      <c r="P93" s="107"/>
    </row>
    <row r="94" spans="1:16" s="165" customFormat="1" x14ac:dyDescent="0.25">
      <c r="A94" s="166" t="s">
        <v>117</v>
      </c>
      <c r="B94" s="168" t="s">
        <v>716</v>
      </c>
      <c r="C94" s="168"/>
      <c r="D94" s="169" t="s">
        <v>56</v>
      </c>
      <c r="E94" s="168">
        <v>3</v>
      </c>
      <c r="F94" s="147"/>
      <c r="G94" s="107"/>
      <c r="H94" s="107"/>
      <c r="I94" s="107"/>
      <c r="J94" s="148"/>
      <c r="K94" s="107"/>
      <c r="L94" s="107"/>
      <c r="M94" s="107"/>
      <c r="N94" s="107"/>
      <c r="O94" s="107"/>
      <c r="P94" s="107"/>
    </row>
    <row r="95" spans="1:16" s="165" customFormat="1" ht="26.4" x14ac:dyDescent="0.25">
      <c r="A95" s="166" t="s">
        <v>118</v>
      </c>
      <c r="B95" s="167" t="s">
        <v>729</v>
      </c>
      <c r="C95" s="167"/>
      <c r="D95" s="169" t="s">
        <v>347</v>
      </c>
      <c r="E95" s="387">
        <v>16</v>
      </c>
      <c r="F95" s="147"/>
      <c r="G95" s="107"/>
      <c r="H95" s="107"/>
      <c r="I95" s="107"/>
      <c r="J95" s="148"/>
      <c r="K95" s="107"/>
      <c r="L95" s="107"/>
      <c r="M95" s="107"/>
      <c r="N95" s="107"/>
      <c r="O95" s="107"/>
      <c r="P95" s="107"/>
    </row>
    <row r="96" spans="1:16" s="165" customFormat="1" x14ac:dyDescent="0.25">
      <c r="A96" s="166" t="s">
        <v>119</v>
      </c>
      <c r="B96" s="167" t="s">
        <v>718</v>
      </c>
      <c r="C96" s="167"/>
      <c r="D96" s="169" t="s">
        <v>59</v>
      </c>
      <c r="E96" s="168">
        <v>1</v>
      </c>
      <c r="F96" s="147"/>
      <c r="G96" s="107"/>
      <c r="H96" s="107"/>
      <c r="I96" s="107"/>
      <c r="J96" s="148"/>
      <c r="K96" s="107"/>
      <c r="L96" s="107"/>
      <c r="M96" s="107"/>
      <c r="N96" s="107"/>
      <c r="O96" s="107"/>
      <c r="P96" s="107"/>
    </row>
    <row r="97" spans="1:16" s="165" customFormat="1" x14ac:dyDescent="0.25">
      <c r="A97" s="166" t="s">
        <v>120</v>
      </c>
      <c r="B97" s="177" t="s">
        <v>719</v>
      </c>
      <c r="C97" s="177"/>
      <c r="D97" s="169" t="s">
        <v>59</v>
      </c>
      <c r="E97" s="168">
        <v>1</v>
      </c>
      <c r="F97" s="147"/>
      <c r="G97" s="107"/>
      <c r="H97" s="107"/>
      <c r="I97" s="107"/>
      <c r="J97" s="148"/>
      <c r="K97" s="107"/>
      <c r="L97" s="107"/>
      <c r="M97" s="107"/>
      <c r="N97" s="107"/>
      <c r="O97" s="107"/>
      <c r="P97" s="107"/>
    </row>
    <row r="98" spans="1:16" s="165" customFormat="1" ht="52.8" x14ac:dyDescent="0.25">
      <c r="A98" s="166" t="s">
        <v>121</v>
      </c>
      <c r="B98" s="193" t="s">
        <v>757</v>
      </c>
      <c r="C98" s="177"/>
      <c r="D98" s="169" t="s">
        <v>59</v>
      </c>
      <c r="E98" s="168">
        <v>1</v>
      </c>
      <c r="F98" s="147"/>
      <c r="G98" s="107"/>
      <c r="H98" s="107"/>
      <c r="I98" s="107"/>
      <c r="J98" s="148"/>
      <c r="K98" s="107"/>
      <c r="L98" s="107"/>
      <c r="M98" s="107"/>
      <c r="N98" s="107"/>
      <c r="O98" s="107"/>
      <c r="P98" s="107"/>
    </row>
    <row r="99" spans="1:16" s="165" customFormat="1" ht="26.4" x14ac:dyDescent="0.25">
      <c r="A99" s="181" t="s">
        <v>679</v>
      </c>
      <c r="B99" s="189" t="s">
        <v>733</v>
      </c>
      <c r="C99" s="182"/>
      <c r="D99" s="169"/>
      <c r="E99" s="168"/>
      <c r="F99" s="147"/>
      <c r="G99" s="107"/>
      <c r="H99" s="107"/>
      <c r="I99" s="107"/>
      <c r="J99" s="148"/>
      <c r="K99" s="107"/>
      <c r="L99" s="107"/>
      <c r="M99" s="107"/>
      <c r="N99" s="107"/>
      <c r="O99" s="107"/>
      <c r="P99" s="107"/>
    </row>
    <row r="100" spans="1:16" s="165" customFormat="1" ht="66" x14ac:dyDescent="0.25">
      <c r="A100" s="194" t="s">
        <v>398</v>
      </c>
      <c r="B100" s="174" t="s">
        <v>685</v>
      </c>
      <c r="C100" s="174" t="s">
        <v>734</v>
      </c>
      <c r="D100" s="169" t="s">
        <v>59</v>
      </c>
      <c r="E100" s="195">
        <v>1</v>
      </c>
      <c r="F100" s="147"/>
      <c r="G100" s="107"/>
      <c r="H100" s="107"/>
      <c r="I100" s="107"/>
      <c r="J100" s="148"/>
      <c r="K100" s="107"/>
      <c r="L100" s="107"/>
      <c r="M100" s="107"/>
      <c r="N100" s="107"/>
      <c r="O100" s="107"/>
      <c r="P100" s="107"/>
    </row>
    <row r="101" spans="1:16" s="165" customFormat="1" ht="26.4" x14ac:dyDescent="0.25">
      <c r="A101" s="194" t="s">
        <v>791</v>
      </c>
      <c r="B101" s="174" t="s">
        <v>841</v>
      </c>
      <c r="C101" s="174" t="s">
        <v>688</v>
      </c>
      <c r="D101" s="169" t="s">
        <v>59</v>
      </c>
      <c r="E101" s="168">
        <v>1</v>
      </c>
      <c r="F101" s="147"/>
      <c r="G101" s="107"/>
      <c r="H101" s="107"/>
      <c r="I101" s="107"/>
      <c r="J101" s="148"/>
      <c r="K101" s="107"/>
      <c r="L101" s="107"/>
      <c r="M101" s="107"/>
      <c r="N101" s="107"/>
      <c r="O101" s="107"/>
      <c r="P101" s="107"/>
    </row>
    <row r="102" spans="1:16" s="165" customFormat="1" ht="26.4" x14ac:dyDescent="0.25">
      <c r="A102" s="194" t="s">
        <v>792</v>
      </c>
      <c r="B102" s="174" t="s">
        <v>842</v>
      </c>
      <c r="C102" s="174"/>
      <c r="D102" s="169" t="s">
        <v>59</v>
      </c>
      <c r="E102" s="168">
        <v>1</v>
      </c>
      <c r="F102" s="147"/>
      <c r="G102" s="107"/>
      <c r="H102" s="107"/>
      <c r="I102" s="107"/>
      <c r="J102" s="148"/>
      <c r="K102" s="107"/>
      <c r="L102" s="107"/>
      <c r="M102" s="107"/>
      <c r="N102" s="107"/>
      <c r="O102" s="107"/>
      <c r="P102" s="107"/>
    </row>
    <row r="103" spans="1:16" s="165" customFormat="1" ht="52.8" x14ac:dyDescent="0.25">
      <c r="A103" s="194" t="s">
        <v>793</v>
      </c>
      <c r="B103" s="177" t="s">
        <v>690</v>
      </c>
      <c r="C103" s="177" t="s">
        <v>722</v>
      </c>
      <c r="D103" s="169" t="s">
        <v>59</v>
      </c>
      <c r="E103" s="387">
        <v>1</v>
      </c>
      <c r="F103" s="147"/>
      <c r="G103" s="107"/>
      <c r="H103" s="107"/>
      <c r="I103" s="107"/>
      <c r="J103" s="148"/>
      <c r="K103" s="107"/>
      <c r="L103" s="107"/>
      <c r="M103" s="107"/>
      <c r="N103" s="107"/>
      <c r="O103" s="107"/>
      <c r="P103" s="107"/>
    </row>
    <row r="104" spans="1:16" s="165" customFormat="1" ht="52.8" x14ac:dyDescent="0.25">
      <c r="A104" s="194" t="s">
        <v>794</v>
      </c>
      <c r="B104" s="177" t="s">
        <v>690</v>
      </c>
      <c r="C104" s="177" t="s">
        <v>723</v>
      </c>
      <c r="D104" s="169" t="s">
        <v>59</v>
      </c>
      <c r="E104" s="180">
        <v>1</v>
      </c>
      <c r="F104" s="147"/>
      <c r="G104" s="107"/>
      <c r="H104" s="107"/>
      <c r="I104" s="107"/>
      <c r="J104" s="148"/>
      <c r="K104" s="107"/>
      <c r="L104" s="107"/>
      <c r="M104" s="107"/>
      <c r="N104" s="107"/>
      <c r="O104" s="107"/>
      <c r="P104" s="107"/>
    </row>
    <row r="105" spans="1:16" s="165" customFormat="1" ht="52.8" x14ac:dyDescent="0.25">
      <c r="A105" s="194" t="s">
        <v>795</v>
      </c>
      <c r="B105" s="174" t="s">
        <v>690</v>
      </c>
      <c r="C105" s="174" t="s">
        <v>724</v>
      </c>
      <c r="D105" s="169" t="s">
        <v>59</v>
      </c>
      <c r="E105" s="180">
        <v>4</v>
      </c>
      <c r="F105" s="147"/>
      <c r="G105" s="107"/>
      <c r="H105" s="107"/>
      <c r="I105" s="107"/>
      <c r="J105" s="148"/>
      <c r="K105" s="107"/>
      <c r="L105" s="107"/>
      <c r="M105" s="107"/>
      <c r="N105" s="107"/>
      <c r="O105" s="107"/>
      <c r="P105" s="107"/>
    </row>
    <row r="106" spans="1:16" s="165" customFormat="1" ht="52.8" x14ac:dyDescent="0.25">
      <c r="A106" s="194" t="s">
        <v>796</v>
      </c>
      <c r="B106" s="174" t="s">
        <v>690</v>
      </c>
      <c r="C106" s="174" t="s">
        <v>691</v>
      </c>
      <c r="D106" s="169" t="s">
        <v>59</v>
      </c>
      <c r="E106" s="403">
        <v>6</v>
      </c>
      <c r="F106" s="147"/>
      <c r="G106" s="107"/>
      <c r="H106" s="107"/>
      <c r="I106" s="107"/>
      <c r="J106" s="148"/>
      <c r="K106" s="107"/>
      <c r="L106" s="107"/>
      <c r="M106" s="107"/>
      <c r="N106" s="107"/>
      <c r="O106" s="107"/>
      <c r="P106" s="107"/>
    </row>
    <row r="107" spans="1:16" s="165" customFormat="1" ht="52.8" x14ac:dyDescent="0.25">
      <c r="A107" s="194" t="s">
        <v>797</v>
      </c>
      <c r="B107" s="174" t="s">
        <v>690</v>
      </c>
      <c r="C107" s="174" t="s">
        <v>725</v>
      </c>
      <c r="D107" s="169" t="s">
        <v>59</v>
      </c>
      <c r="E107" s="403">
        <v>2</v>
      </c>
      <c r="F107" s="147"/>
      <c r="G107" s="107"/>
      <c r="H107" s="107"/>
      <c r="I107" s="107"/>
      <c r="J107" s="148"/>
      <c r="K107" s="107"/>
      <c r="L107" s="107"/>
      <c r="M107" s="107"/>
      <c r="N107" s="107"/>
      <c r="O107" s="107"/>
      <c r="P107" s="107"/>
    </row>
    <row r="108" spans="1:16" s="165" customFormat="1" ht="52.8" x14ac:dyDescent="0.25">
      <c r="A108" s="194" t="s">
        <v>798</v>
      </c>
      <c r="B108" s="174" t="s">
        <v>694</v>
      </c>
      <c r="C108" s="174" t="s">
        <v>732</v>
      </c>
      <c r="D108" s="169" t="s">
        <v>59</v>
      </c>
      <c r="E108" s="180">
        <v>2</v>
      </c>
      <c r="F108" s="147"/>
      <c r="G108" s="107"/>
      <c r="H108" s="107"/>
      <c r="I108" s="107"/>
      <c r="J108" s="148"/>
      <c r="K108" s="107"/>
      <c r="L108" s="107"/>
      <c r="M108" s="107"/>
      <c r="N108" s="107"/>
      <c r="O108" s="107"/>
      <c r="P108" s="107"/>
    </row>
    <row r="109" spans="1:16" s="173" customFormat="1" x14ac:dyDescent="0.25">
      <c r="A109" s="194" t="s">
        <v>799</v>
      </c>
      <c r="B109" s="401" t="s">
        <v>2843</v>
      </c>
      <c r="C109" s="401" t="s">
        <v>2844</v>
      </c>
      <c r="D109" s="386" t="s">
        <v>347</v>
      </c>
      <c r="E109" s="402">
        <v>2</v>
      </c>
      <c r="F109" s="147"/>
      <c r="G109" s="107"/>
      <c r="H109" s="107"/>
      <c r="I109" s="107"/>
      <c r="J109" s="148"/>
      <c r="K109" s="107"/>
      <c r="L109" s="107"/>
      <c r="M109" s="107"/>
      <c r="N109" s="107"/>
      <c r="O109" s="107"/>
      <c r="P109" s="107"/>
    </row>
    <row r="110" spans="1:16" s="173" customFormat="1" x14ac:dyDescent="0.25">
      <c r="A110" s="194" t="s">
        <v>800</v>
      </c>
      <c r="B110" s="401" t="s">
        <v>2846</v>
      </c>
      <c r="C110" s="401" t="s">
        <v>2847</v>
      </c>
      <c r="D110" s="386" t="s">
        <v>347</v>
      </c>
      <c r="E110" s="402">
        <v>16</v>
      </c>
      <c r="F110" s="147"/>
      <c r="G110" s="107"/>
      <c r="H110" s="107"/>
      <c r="I110" s="107"/>
      <c r="J110" s="148"/>
      <c r="K110" s="107"/>
      <c r="L110" s="107"/>
      <c r="M110" s="107"/>
      <c r="N110" s="107"/>
      <c r="O110" s="107"/>
      <c r="P110" s="107"/>
    </row>
    <row r="111" spans="1:16" s="165" customFormat="1" x14ac:dyDescent="0.25">
      <c r="A111" s="194" t="s">
        <v>801</v>
      </c>
      <c r="B111" s="177" t="s">
        <v>697</v>
      </c>
      <c r="C111" s="177" t="s">
        <v>726</v>
      </c>
      <c r="D111" s="169" t="s">
        <v>347</v>
      </c>
      <c r="E111" s="180">
        <v>1</v>
      </c>
      <c r="F111" s="147"/>
      <c r="G111" s="107"/>
      <c r="H111" s="107"/>
      <c r="I111" s="107"/>
      <c r="J111" s="148"/>
      <c r="K111" s="107"/>
      <c r="L111" s="107"/>
      <c r="M111" s="107"/>
      <c r="N111" s="107"/>
      <c r="O111" s="107"/>
      <c r="P111" s="107"/>
    </row>
    <row r="112" spans="1:16" s="165" customFormat="1" x14ac:dyDescent="0.25">
      <c r="A112" s="194" t="s">
        <v>802</v>
      </c>
      <c r="B112" s="174" t="s">
        <v>697</v>
      </c>
      <c r="C112" s="174" t="s">
        <v>698</v>
      </c>
      <c r="D112" s="169" t="s">
        <v>347</v>
      </c>
      <c r="E112" s="180">
        <v>1</v>
      </c>
      <c r="F112" s="147"/>
      <c r="G112" s="107"/>
      <c r="H112" s="107"/>
      <c r="I112" s="107"/>
      <c r="J112" s="148"/>
      <c r="K112" s="107"/>
      <c r="L112" s="107"/>
      <c r="M112" s="107"/>
      <c r="N112" s="107"/>
      <c r="O112" s="107"/>
      <c r="P112" s="107"/>
    </row>
    <row r="113" spans="1:16" s="165" customFormat="1" ht="26.4" x14ac:dyDescent="0.25">
      <c r="A113" s="194" t="s">
        <v>803</v>
      </c>
      <c r="B113" s="174" t="s">
        <v>701</v>
      </c>
      <c r="C113" s="174" t="s">
        <v>702</v>
      </c>
      <c r="D113" s="169" t="s">
        <v>347</v>
      </c>
      <c r="E113" s="180">
        <v>2</v>
      </c>
      <c r="F113" s="147"/>
      <c r="G113" s="107"/>
      <c r="H113" s="107"/>
      <c r="I113" s="107"/>
      <c r="J113" s="148"/>
      <c r="K113" s="107"/>
      <c r="L113" s="107"/>
      <c r="M113" s="107"/>
      <c r="N113" s="107"/>
      <c r="O113" s="107"/>
      <c r="P113" s="107"/>
    </row>
    <row r="114" spans="1:16" s="165" customFormat="1" ht="26.4" x14ac:dyDescent="0.25">
      <c r="A114" s="194" t="s">
        <v>804</v>
      </c>
      <c r="B114" s="174" t="s">
        <v>727</v>
      </c>
      <c r="C114" s="174" t="s">
        <v>728</v>
      </c>
      <c r="D114" s="169" t="s">
        <v>347</v>
      </c>
      <c r="E114" s="180">
        <v>1</v>
      </c>
      <c r="F114" s="147"/>
      <c r="G114" s="107"/>
      <c r="H114" s="107"/>
      <c r="I114" s="107"/>
      <c r="J114" s="148"/>
      <c r="K114" s="107"/>
      <c r="L114" s="107"/>
      <c r="M114" s="107"/>
      <c r="N114" s="107"/>
      <c r="O114" s="107"/>
      <c r="P114" s="107"/>
    </row>
    <row r="115" spans="1:16" s="165" customFormat="1" x14ac:dyDescent="0.25">
      <c r="A115" s="194" t="s">
        <v>805</v>
      </c>
      <c r="B115" s="177" t="s">
        <v>703</v>
      </c>
      <c r="C115" s="177" t="s">
        <v>704</v>
      </c>
      <c r="D115" s="169" t="s">
        <v>59</v>
      </c>
      <c r="E115" s="180">
        <v>3</v>
      </c>
      <c r="F115" s="147"/>
      <c r="G115" s="107"/>
      <c r="H115" s="107"/>
      <c r="I115" s="107"/>
      <c r="J115" s="148"/>
      <c r="K115" s="107"/>
      <c r="L115" s="107"/>
      <c r="M115" s="107"/>
      <c r="N115" s="107"/>
      <c r="O115" s="107"/>
      <c r="P115" s="107"/>
    </row>
    <row r="116" spans="1:16" s="165" customFormat="1" x14ac:dyDescent="0.25">
      <c r="A116" s="194" t="s">
        <v>806</v>
      </c>
      <c r="B116" s="167" t="s">
        <v>705</v>
      </c>
      <c r="C116" s="167" t="s">
        <v>706</v>
      </c>
      <c r="D116" s="169" t="s">
        <v>56</v>
      </c>
      <c r="E116" s="405">
        <v>420</v>
      </c>
      <c r="F116" s="147"/>
      <c r="G116" s="107"/>
      <c r="H116" s="107"/>
      <c r="I116" s="107"/>
      <c r="J116" s="148"/>
      <c r="K116" s="107"/>
      <c r="L116" s="107"/>
      <c r="M116" s="107"/>
      <c r="N116" s="107"/>
      <c r="O116" s="107"/>
      <c r="P116" s="107"/>
    </row>
    <row r="117" spans="1:16" s="165" customFormat="1" ht="39.6" x14ac:dyDescent="0.25">
      <c r="A117" s="194" t="s">
        <v>807</v>
      </c>
      <c r="B117" s="168" t="s">
        <v>707</v>
      </c>
      <c r="C117" s="168" t="s">
        <v>708</v>
      </c>
      <c r="D117" s="169" t="s">
        <v>56</v>
      </c>
      <c r="E117" s="232">
        <v>167</v>
      </c>
      <c r="F117" s="147"/>
      <c r="G117" s="107"/>
      <c r="H117" s="107"/>
      <c r="I117" s="107"/>
      <c r="J117" s="148"/>
      <c r="K117" s="107"/>
      <c r="L117" s="107"/>
      <c r="M117" s="107"/>
      <c r="N117" s="107"/>
      <c r="O117" s="107"/>
      <c r="P117" s="107"/>
    </row>
    <row r="118" spans="1:16" s="165" customFormat="1" ht="39.6" x14ac:dyDescent="0.25">
      <c r="A118" s="194" t="s">
        <v>808</v>
      </c>
      <c r="B118" s="168" t="s">
        <v>707</v>
      </c>
      <c r="C118" s="168" t="s">
        <v>709</v>
      </c>
      <c r="D118" s="169" t="s">
        <v>56</v>
      </c>
      <c r="E118" s="168">
        <v>30</v>
      </c>
      <c r="F118" s="147"/>
      <c r="G118" s="107"/>
      <c r="H118" s="107"/>
      <c r="I118" s="107"/>
      <c r="J118" s="148"/>
      <c r="K118" s="107"/>
      <c r="L118" s="107"/>
      <c r="M118" s="107"/>
      <c r="N118" s="107"/>
      <c r="O118" s="107"/>
      <c r="P118" s="107"/>
    </row>
    <row r="119" spans="1:16" s="165" customFormat="1" ht="39.6" x14ac:dyDescent="0.25">
      <c r="A119" s="194" t="s">
        <v>809</v>
      </c>
      <c r="B119" s="168" t="s">
        <v>707</v>
      </c>
      <c r="C119" s="168" t="s">
        <v>710</v>
      </c>
      <c r="D119" s="169" t="s">
        <v>56</v>
      </c>
      <c r="E119" s="168">
        <v>197</v>
      </c>
      <c r="F119" s="147"/>
      <c r="G119" s="107"/>
      <c r="H119" s="107"/>
      <c r="I119" s="107"/>
      <c r="J119" s="148"/>
      <c r="K119" s="107"/>
      <c r="L119" s="107"/>
      <c r="M119" s="107"/>
      <c r="N119" s="107"/>
      <c r="O119" s="107"/>
      <c r="P119" s="107"/>
    </row>
    <row r="120" spans="1:16" s="165" customFormat="1" ht="39.6" x14ac:dyDescent="0.25">
      <c r="A120" s="194" t="s">
        <v>810</v>
      </c>
      <c r="B120" s="167" t="s">
        <v>707</v>
      </c>
      <c r="C120" s="167" t="s">
        <v>711</v>
      </c>
      <c r="D120" s="169" t="s">
        <v>56</v>
      </c>
      <c r="E120" s="168">
        <v>21</v>
      </c>
      <c r="F120" s="147"/>
      <c r="G120" s="107"/>
      <c r="H120" s="107"/>
      <c r="I120" s="107"/>
      <c r="J120" s="148"/>
      <c r="K120" s="107"/>
      <c r="L120" s="107"/>
      <c r="M120" s="107"/>
      <c r="N120" s="107"/>
      <c r="O120" s="107"/>
      <c r="P120" s="107"/>
    </row>
    <row r="121" spans="1:16" s="165" customFormat="1" ht="39.6" x14ac:dyDescent="0.25">
      <c r="A121" s="194" t="s">
        <v>811</v>
      </c>
      <c r="B121" s="168" t="s">
        <v>707</v>
      </c>
      <c r="C121" s="168" t="s">
        <v>712</v>
      </c>
      <c r="D121" s="169" t="s">
        <v>56</v>
      </c>
      <c r="E121" s="168">
        <v>12</v>
      </c>
      <c r="F121" s="147"/>
      <c r="G121" s="107"/>
      <c r="H121" s="107"/>
      <c r="I121" s="107"/>
      <c r="J121" s="148"/>
      <c r="K121" s="107"/>
      <c r="L121" s="107"/>
      <c r="M121" s="107"/>
      <c r="N121" s="107"/>
      <c r="O121" s="107"/>
      <c r="P121" s="107"/>
    </row>
    <row r="122" spans="1:16" s="165" customFormat="1" ht="39.6" x14ac:dyDescent="0.25">
      <c r="A122" s="194" t="s">
        <v>812</v>
      </c>
      <c r="B122" s="168" t="s">
        <v>707</v>
      </c>
      <c r="C122" s="168" t="s">
        <v>713</v>
      </c>
      <c r="D122" s="169" t="s">
        <v>56</v>
      </c>
      <c r="E122" s="168">
        <v>25</v>
      </c>
      <c r="F122" s="147"/>
      <c r="G122" s="107"/>
      <c r="H122" s="107"/>
      <c r="I122" s="107"/>
      <c r="J122" s="148"/>
      <c r="K122" s="107"/>
      <c r="L122" s="107"/>
      <c r="M122" s="107"/>
      <c r="N122" s="107"/>
      <c r="O122" s="107"/>
      <c r="P122" s="107"/>
    </row>
    <row r="123" spans="1:16" s="165" customFormat="1" ht="39.6" x14ac:dyDescent="0.25">
      <c r="A123" s="194" t="s">
        <v>813</v>
      </c>
      <c r="B123" s="168" t="s">
        <v>707</v>
      </c>
      <c r="C123" s="168" t="s">
        <v>714</v>
      </c>
      <c r="D123" s="169" t="s">
        <v>56</v>
      </c>
      <c r="E123" s="387">
        <v>15</v>
      </c>
      <c r="F123" s="147"/>
      <c r="G123" s="107"/>
      <c r="H123" s="107"/>
      <c r="I123" s="107"/>
      <c r="J123" s="148"/>
      <c r="K123" s="107"/>
      <c r="L123" s="107"/>
      <c r="M123" s="107"/>
      <c r="N123" s="107"/>
      <c r="O123" s="107"/>
      <c r="P123" s="107"/>
    </row>
    <row r="124" spans="1:16" s="165" customFormat="1" x14ac:dyDescent="0.25">
      <c r="A124" s="194" t="s">
        <v>814</v>
      </c>
      <c r="B124" s="388" t="s">
        <v>715</v>
      </c>
      <c r="C124" s="388"/>
      <c r="D124" s="386" t="s">
        <v>92</v>
      </c>
      <c r="E124" s="387">
        <v>23</v>
      </c>
      <c r="F124" s="147"/>
      <c r="G124" s="107"/>
      <c r="H124" s="107"/>
      <c r="I124" s="107"/>
      <c r="J124" s="148"/>
      <c r="K124" s="107"/>
      <c r="L124" s="107"/>
      <c r="M124" s="107"/>
      <c r="N124" s="107"/>
      <c r="O124" s="107"/>
      <c r="P124" s="107"/>
    </row>
    <row r="125" spans="1:16" s="165" customFormat="1" x14ac:dyDescent="0.25">
      <c r="A125" s="194" t="s">
        <v>815</v>
      </c>
      <c r="B125" s="168" t="s">
        <v>716</v>
      </c>
      <c r="C125" s="168"/>
      <c r="D125" s="169" t="s">
        <v>56</v>
      </c>
      <c r="E125" s="168">
        <v>3</v>
      </c>
      <c r="F125" s="147"/>
      <c r="G125" s="107"/>
      <c r="H125" s="107"/>
      <c r="I125" s="107"/>
      <c r="J125" s="148"/>
      <c r="K125" s="107"/>
      <c r="L125" s="107"/>
      <c r="M125" s="107"/>
      <c r="N125" s="107"/>
      <c r="O125" s="107"/>
      <c r="P125" s="107"/>
    </row>
    <row r="126" spans="1:16" s="165" customFormat="1" ht="26.4" x14ac:dyDescent="0.25">
      <c r="A126" s="194" t="s">
        <v>816</v>
      </c>
      <c r="B126" s="168" t="s">
        <v>729</v>
      </c>
      <c r="C126" s="168"/>
      <c r="D126" s="169" t="s">
        <v>347</v>
      </c>
      <c r="E126" s="168">
        <v>14</v>
      </c>
      <c r="F126" s="147"/>
      <c r="G126" s="107"/>
      <c r="H126" s="107"/>
      <c r="I126" s="107"/>
      <c r="J126" s="148"/>
      <c r="K126" s="107"/>
      <c r="L126" s="107"/>
      <c r="M126" s="107"/>
      <c r="N126" s="107"/>
      <c r="O126" s="107"/>
      <c r="P126" s="107"/>
    </row>
    <row r="127" spans="1:16" s="165" customFormat="1" x14ac:dyDescent="0.25">
      <c r="A127" s="194" t="s">
        <v>817</v>
      </c>
      <c r="B127" s="168" t="s">
        <v>718</v>
      </c>
      <c r="C127" s="168"/>
      <c r="D127" s="169" t="s">
        <v>59</v>
      </c>
      <c r="E127" s="168">
        <v>1</v>
      </c>
      <c r="F127" s="147"/>
      <c r="G127" s="107"/>
      <c r="H127" s="107"/>
      <c r="I127" s="107"/>
      <c r="J127" s="148"/>
      <c r="K127" s="107"/>
      <c r="L127" s="107"/>
      <c r="M127" s="107"/>
      <c r="N127" s="107"/>
      <c r="O127" s="107"/>
      <c r="P127" s="107"/>
    </row>
    <row r="128" spans="1:16" s="165" customFormat="1" x14ac:dyDescent="0.25">
      <c r="A128" s="194" t="s">
        <v>818</v>
      </c>
      <c r="B128" s="168" t="s">
        <v>719</v>
      </c>
      <c r="C128" s="168"/>
      <c r="D128" s="169" t="s">
        <v>59</v>
      </c>
      <c r="E128" s="168">
        <v>1</v>
      </c>
      <c r="F128" s="147"/>
      <c r="G128" s="107"/>
      <c r="H128" s="107"/>
      <c r="I128" s="107"/>
      <c r="J128" s="148"/>
      <c r="K128" s="107"/>
      <c r="L128" s="107"/>
      <c r="M128" s="107"/>
      <c r="N128" s="107"/>
      <c r="O128" s="107"/>
      <c r="P128" s="107"/>
    </row>
    <row r="129" spans="1:16" s="165" customFormat="1" ht="52.8" x14ac:dyDescent="0.25">
      <c r="A129" s="194" t="s">
        <v>819</v>
      </c>
      <c r="B129" s="193" t="s">
        <v>757</v>
      </c>
      <c r="C129" s="168"/>
      <c r="D129" s="169" t="s">
        <v>59</v>
      </c>
      <c r="E129" s="168">
        <v>1</v>
      </c>
      <c r="F129" s="147"/>
      <c r="G129" s="107"/>
      <c r="H129" s="107"/>
      <c r="I129" s="107"/>
      <c r="J129" s="148"/>
      <c r="K129" s="107"/>
      <c r="L129" s="107"/>
      <c r="M129" s="107"/>
      <c r="N129" s="107"/>
      <c r="O129" s="107"/>
      <c r="P129" s="107"/>
    </row>
    <row r="130" spans="1:16" s="165" customFormat="1" ht="52.8" x14ac:dyDescent="0.25">
      <c r="A130" s="191" t="s">
        <v>692</v>
      </c>
      <c r="B130" s="190" t="s">
        <v>735</v>
      </c>
      <c r="C130" s="168"/>
      <c r="D130" s="169"/>
      <c r="E130" s="168"/>
      <c r="F130" s="147"/>
      <c r="G130" s="107"/>
      <c r="H130" s="107"/>
      <c r="I130" s="107"/>
      <c r="J130" s="148"/>
      <c r="K130" s="107"/>
      <c r="L130" s="107"/>
      <c r="M130" s="107"/>
      <c r="N130" s="107"/>
      <c r="O130" s="107"/>
      <c r="P130" s="107"/>
    </row>
    <row r="131" spans="1:16" s="165" customFormat="1" ht="26.4" x14ac:dyDescent="0.25">
      <c r="A131" s="166" t="s">
        <v>820</v>
      </c>
      <c r="B131" s="168" t="s">
        <v>685</v>
      </c>
      <c r="C131" s="168" t="s">
        <v>736</v>
      </c>
      <c r="D131" s="169" t="s">
        <v>59</v>
      </c>
      <c r="E131" s="168">
        <v>4</v>
      </c>
      <c r="F131" s="147"/>
      <c r="G131" s="107"/>
      <c r="H131" s="107"/>
      <c r="I131" s="107"/>
      <c r="J131" s="148"/>
      <c r="K131" s="107"/>
      <c r="L131" s="107"/>
      <c r="M131" s="107"/>
      <c r="N131" s="107"/>
      <c r="O131" s="107"/>
      <c r="P131" s="107"/>
    </row>
    <row r="132" spans="1:16" s="165" customFormat="1" ht="26.4" x14ac:dyDescent="0.25">
      <c r="A132" s="166" t="s">
        <v>821</v>
      </c>
      <c r="B132" s="168" t="s">
        <v>843</v>
      </c>
      <c r="C132" s="168" t="s">
        <v>737</v>
      </c>
      <c r="D132" s="169" t="s">
        <v>59</v>
      </c>
      <c r="E132" s="168">
        <v>1</v>
      </c>
      <c r="F132" s="147"/>
      <c r="G132" s="107"/>
      <c r="H132" s="107"/>
      <c r="I132" s="107"/>
      <c r="J132" s="148"/>
      <c r="K132" s="107"/>
      <c r="L132" s="107"/>
      <c r="M132" s="107"/>
      <c r="N132" s="107"/>
      <c r="O132" s="107"/>
      <c r="P132" s="107"/>
    </row>
    <row r="133" spans="1:16" s="165" customFormat="1" ht="26.4" x14ac:dyDescent="0.25">
      <c r="A133" s="166" t="s">
        <v>822</v>
      </c>
      <c r="B133" s="167" t="s">
        <v>844</v>
      </c>
      <c r="C133" s="167"/>
      <c r="D133" s="169" t="s">
        <v>59</v>
      </c>
      <c r="E133" s="168">
        <v>1</v>
      </c>
      <c r="F133" s="147"/>
      <c r="G133" s="107"/>
      <c r="H133" s="107"/>
      <c r="I133" s="107"/>
      <c r="J133" s="148"/>
      <c r="K133" s="107"/>
      <c r="L133" s="107"/>
      <c r="M133" s="107"/>
      <c r="N133" s="107"/>
      <c r="O133" s="107"/>
      <c r="P133" s="107"/>
    </row>
    <row r="134" spans="1:16" s="165" customFormat="1" ht="52.8" x14ac:dyDescent="0.25">
      <c r="A134" s="166" t="s">
        <v>823</v>
      </c>
      <c r="B134" s="168" t="s">
        <v>690</v>
      </c>
      <c r="C134" s="168" t="s">
        <v>738</v>
      </c>
      <c r="D134" s="169" t="s">
        <v>59</v>
      </c>
      <c r="E134" s="168">
        <v>4</v>
      </c>
      <c r="F134" s="147"/>
      <c r="G134" s="107"/>
      <c r="H134" s="107"/>
      <c r="I134" s="107"/>
      <c r="J134" s="148"/>
      <c r="K134" s="107"/>
      <c r="L134" s="107"/>
      <c r="M134" s="107"/>
      <c r="N134" s="107"/>
      <c r="O134" s="107"/>
      <c r="P134" s="107"/>
    </row>
    <row r="135" spans="1:16" s="165" customFormat="1" ht="39.6" x14ac:dyDescent="0.25">
      <c r="A135" s="166" t="s">
        <v>824</v>
      </c>
      <c r="B135" s="168" t="s">
        <v>707</v>
      </c>
      <c r="C135" s="168" t="s">
        <v>708</v>
      </c>
      <c r="D135" s="169" t="s">
        <v>56</v>
      </c>
      <c r="E135" s="168">
        <v>42</v>
      </c>
      <c r="F135" s="147"/>
      <c r="G135" s="107"/>
      <c r="H135" s="107"/>
      <c r="I135" s="107"/>
      <c r="J135" s="148"/>
      <c r="K135" s="107"/>
      <c r="L135" s="107"/>
      <c r="M135" s="107"/>
      <c r="N135" s="107"/>
      <c r="O135" s="107"/>
      <c r="P135" s="107"/>
    </row>
    <row r="136" spans="1:16" s="165" customFormat="1" ht="39.6" x14ac:dyDescent="0.25">
      <c r="A136" s="166" t="s">
        <v>825</v>
      </c>
      <c r="B136" s="167" t="s">
        <v>707</v>
      </c>
      <c r="C136" s="167" t="s">
        <v>710</v>
      </c>
      <c r="D136" s="169" t="s">
        <v>56</v>
      </c>
      <c r="E136" s="180">
        <v>42</v>
      </c>
      <c r="F136" s="147"/>
      <c r="G136" s="107"/>
      <c r="H136" s="107"/>
      <c r="I136" s="107"/>
      <c r="J136" s="148"/>
      <c r="K136" s="107"/>
      <c r="L136" s="107"/>
      <c r="M136" s="107"/>
      <c r="N136" s="107"/>
      <c r="O136" s="107"/>
      <c r="P136" s="107"/>
    </row>
    <row r="137" spans="1:16" s="165" customFormat="1" x14ac:dyDescent="0.25">
      <c r="A137" s="166" t="s">
        <v>826</v>
      </c>
      <c r="B137" s="168" t="s">
        <v>739</v>
      </c>
      <c r="C137" s="168"/>
      <c r="D137" s="169" t="s">
        <v>92</v>
      </c>
      <c r="E137" s="168">
        <v>4.2</v>
      </c>
      <c r="F137" s="147"/>
      <c r="G137" s="107"/>
      <c r="H137" s="107"/>
      <c r="I137" s="107"/>
      <c r="J137" s="148"/>
      <c r="K137" s="107"/>
      <c r="L137" s="107"/>
      <c r="M137" s="107"/>
      <c r="N137" s="107"/>
      <c r="O137" s="107"/>
      <c r="P137" s="107"/>
    </row>
    <row r="138" spans="1:16" s="165" customFormat="1" x14ac:dyDescent="0.25">
      <c r="A138" s="166" t="s">
        <v>827</v>
      </c>
      <c r="B138" s="167" t="s">
        <v>716</v>
      </c>
      <c r="C138" s="185"/>
      <c r="D138" s="175" t="s">
        <v>56</v>
      </c>
      <c r="E138" s="179">
        <v>5</v>
      </c>
      <c r="F138" s="147"/>
      <c r="G138" s="107"/>
      <c r="H138" s="107"/>
      <c r="I138" s="107"/>
      <c r="J138" s="148"/>
      <c r="K138" s="107"/>
      <c r="L138" s="107"/>
      <c r="M138" s="107"/>
      <c r="N138" s="107"/>
      <c r="O138" s="107"/>
      <c r="P138" s="107"/>
    </row>
    <row r="139" spans="1:16" s="165" customFormat="1" x14ac:dyDescent="0.25">
      <c r="A139" s="166" t="s">
        <v>828</v>
      </c>
      <c r="B139" s="168" t="s">
        <v>740</v>
      </c>
      <c r="C139" s="168"/>
      <c r="D139" s="169" t="s">
        <v>347</v>
      </c>
      <c r="E139" s="180">
        <v>4</v>
      </c>
      <c r="F139" s="147"/>
      <c r="G139" s="107"/>
      <c r="H139" s="107"/>
      <c r="I139" s="107"/>
      <c r="J139" s="148"/>
      <c r="K139" s="107"/>
      <c r="L139" s="107"/>
      <c r="M139" s="107"/>
      <c r="N139" s="107"/>
      <c r="O139" s="107"/>
      <c r="P139" s="107"/>
    </row>
    <row r="140" spans="1:16" s="165" customFormat="1" x14ac:dyDescent="0.25">
      <c r="A140" s="166" t="s">
        <v>829</v>
      </c>
      <c r="B140" s="168" t="s">
        <v>718</v>
      </c>
      <c r="C140" s="168"/>
      <c r="D140" s="169" t="s">
        <v>59</v>
      </c>
      <c r="E140" s="180">
        <v>1</v>
      </c>
      <c r="F140" s="147"/>
      <c r="G140" s="107"/>
      <c r="H140" s="107"/>
      <c r="I140" s="107"/>
      <c r="J140" s="148"/>
      <c r="K140" s="107"/>
      <c r="L140" s="107"/>
      <c r="M140" s="107"/>
      <c r="N140" s="107"/>
      <c r="O140" s="107"/>
      <c r="P140" s="107"/>
    </row>
    <row r="141" spans="1:16" s="165" customFormat="1" x14ac:dyDescent="0.25">
      <c r="A141" s="166" t="s">
        <v>830</v>
      </c>
      <c r="B141" s="168" t="s">
        <v>719</v>
      </c>
      <c r="C141" s="168"/>
      <c r="D141" s="169" t="s">
        <v>59</v>
      </c>
      <c r="E141" s="180">
        <v>1</v>
      </c>
      <c r="F141" s="147"/>
      <c r="G141" s="107"/>
      <c r="H141" s="107"/>
      <c r="I141" s="107"/>
      <c r="J141" s="148"/>
      <c r="K141" s="107"/>
      <c r="L141" s="107"/>
      <c r="M141" s="107"/>
      <c r="N141" s="107"/>
      <c r="O141" s="107"/>
      <c r="P141" s="107"/>
    </row>
    <row r="142" spans="1:16" s="165" customFormat="1" ht="52.8" x14ac:dyDescent="0.25">
      <c r="A142" s="166" t="s">
        <v>831</v>
      </c>
      <c r="B142" s="193" t="s">
        <v>757</v>
      </c>
      <c r="C142" s="168"/>
      <c r="D142" s="169" t="s">
        <v>59</v>
      </c>
      <c r="E142" s="178">
        <v>1</v>
      </c>
      <c r="F142" s="147"/>
      <c r="G142" s="107"/>
      <c r="H142" s="107"/>
      <c r="I142" s="107"/>
      <c r="J142" s="148"/>
      <c r="K142" s="107"/>
      <c r="L142" s="107"/>
      <c r="M142" s="107"/>
      <c r="N142" s="107"/>
      <c r="O142" s="107"/>
      <c r="P142" s="107"/>
    </row>
    <row r="143" spans="1:16" s="165" customFormat="1" ht="52.8" x14ac:dyDescent="0.25">
      <c r="A143" s="191" t="s">
        <v>1937</v>
      </c>
      <c r="B143" s="190" t="s">
        <v>735</v>
      </c>
      <c r="C143" s="168"/>
      <c r="D143" s="169"/>
      <c r="E143" s="168"/>
      <c r="F143" s="147"/>
      <c r="G143" s="107"/>
      <c r="H143" s="107"/>
      <c r="I143" s="107"/>
      <c r="J143" s="148"/>
      <c r="K143" s="107"/>
      <c r="L143" s="107"/>
      <c r="M143" s="107"/>
      <c r="N143" s="107"/>
      <c r="O143" s="107"/>
      <c r="P143" s="107"/>
    </row>
    <row r="144" spans="1:16" s="165" customFormat="1" x14ac:dyDescent="0.25">
      <c r="A144" s="367" t="s">
        <v>983</v>
      </c>
      <c r="B144" s="406" t="s">
        <v>2849</v>
      </c>
      <c r="C144" s="407" t="s">
        <v>2850</v>
      </c>
      <c r="D144" s="408" t="s">
        <v>59</v>
      </c>
      <c r="E144" s="409">
        <v>1</v>
      </c>
      <c r="F144" s="147"/>
      <c r="G144" s="107"/>
      <c r="H144" s="107"/>
      <c r="I144" s="107"/>
      <c r="J144" s="148"/>
      <c r="K144" s="107"/>
      <c r="L144" s="107"/>
      <c r="M144" s="107"/>
      <c r="N144" s="107"/>
      <c r="O144" s="107"/>
      <c r="P144" s="107"/>
    </row>
    <row r="145" spans="1:1026" s="165" customFormat="1" x14ac:dyDescent="0.25">
      <c r="A145" s="367" t="s">
        <v>984</v>
      </c>
      <c r="B145" s="406" t="s">
        <v>2851</v>
      </c>
      <c r="C145" s="407"/>
      <c r="D145" s="408" t="s">
        <v>56</v>
      </c>
      <c r="E145" s="409">
        <v>50</v>
      </c>
      <c r="F145" s="147"/>
      <c r="G145" s="107"/>
      <c r="H145" s="107"/>
      <c r="I145" s="107"/>
      <c r="J145" s="148"/>
      <c r="K145" s="107"/>
      <c r="L145" s="107"/>
      <c r="M145" s="107"/>
      <c r="N145" s="107"/>
      <c r="O145" s="107"/>
      <c r="P145" s="107"/>
    </row>
    <row r="146" spans="1:1026" s="165" customFormat="1" ht="52.8" x14ac:dyDescent="0.25">
      <c r="A146" s="367" t="s">
        <v>985</v>
      </c>
      <c r="B146" s="381" t="s">
        <v>757</v>
      </c>
      <c r="C146" s="387"/>
      <c r="D146" s="386" t="s">
        <v>59</v>
      </c>
      <c r="E146" s="410">
        <v>1</v>
      </c>
      <c r="F146" s="147"/>
      <c r="G146" s="107"/>
      <c r="H146" s="107"/>
      <c r="I146" s="107"/>
      <c r="J146" s="148"/>
      <c r="K146" s="107"/>
      <c r="L146" s="107"/>
      <c r="M146" s="107"/>
      <c r="N146" s="107"/>
      <c r="O146" s="107"/>
      <c r="P146" s="107"/>
    </row>
    <row r="147" spans="1:1026" s="37" customFormat="1" x14ac:dyDescent="0.25">
      <c r="A147" s="38"/>
      <c r="B147" s="23"/>
      <c r="C147" s="186"/>
      <c r="D147" s="39"/>
      <c r="E147" s="38"/>
      <c r="F147" s="40"/>
      <c r="G147" s="41"/>
      <c r="H147" s="42"/>
      <c r="I147" s="42"/>
      <c r="J147" s="43"/>
      <c r="K147" s="42"/>
      <c r="L147" s="43"/>
      <c r="M147" s="42"/>
      <c r="N147" s="43"/>
      <c r="O147" s="42"/>
      <c r="P147" s="57"/>
    </row>
    <row r="148" spans="1:1026" x14ac:dyDescent="0.25">
      <c r="K148" s="14" t="s">
        <v>45</v>
      </c>
      <c r="L148" s="44">
        <f>SUM(L10:L147)</f>
        <v>0</v>
      </c>
      <c r="M148" s="44">
        <f>SUM(M10:M147)</f>
        <v>0</v>
      </c>
      <c r="N148" s="44">
        <f>SUM(N10:N147)</f>
        <v>0</v>
      </c>
      <c r="O148" s="44">
        <f>SUM(O10:O147)</f>
        <v>0</v>
      </c>
      <c r="P148" s="45">
        <f>SUM(P10:P147)</f>
        <v>0</v>
      </c>
    </row>
    <row r="149" spans="1:1026" x14ac:dyDescent="0.25">
      <c r="K149" s="14"/>
      <c r="L149" s="58"/>
      <c r="M149" s="58"/>
      <c r="N149" s="58"/>
      <c r="O149" s="58"/>
      <c r="P149" s="59"/>
    </row>
    <row r="150" spans="1:1026" x14ac:dyDescent="0.25">
      <c r="B150" s="46" t="s">
        <v>2975</v>
      </c>
      <c r="C150" s="46"/>
      <c r="F150" s="47"/>
    </row>
    <row r="151" spans="1:1026" x14ac:dyDescent="0.25">
      <c r="F151" s="47"/>
    </row>
    <row r="152" spans="1:1026" s="4" customFormat="1" x14ac:dyDescent="0.25">
      <c r="A152" s="3"/>
      <c r="B152" s="46" t="s">
        <v>2978</v>
      </c>
      <c r="C152" s="46"/>
      <c r="D152" s="2"/>
      <c r="E152" s="3"/>
      <c r="F152" s="47"/>
      <c r="H152" s="5"/>
      <c r="I152" s="5"/>
      <c r="J152" s="5"/>
      <c r="K152" s="5"/>
      <c r="L152" s="5"/>
      <c r="M152" s="5"/>
      <c r="N152" s="5"/>
      <c r="O152" s="5"/>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c r="PF152" s="6"/>
      <c r="PG152" s="6"/>
      <c r="PH152" s="6"/>
      <c r="PI152" s="6"/>
      <c r="PJ152" s="6"/>
      <c r="PK152" s="6"/>
      <c r="PL152" s="6"/>
      <c r="PM152" s="6"/>
      <c r="PN152" s="6"/>
      <c r="PO152" s="6"/>
      <c r="PP152" s="6"/>
      <c r="PQ152" s="6"/>
      <c r="PR152" s="6"/>
      <c r="PS152" s="6"/>
      <c r="PT152" s="6"/>
      <c r="PU152" s="6"/>
      <c r="PV152" s="6"/>
      <c r="PW152" s="6"/>
      <c r="PX152" s="6"/>
      <c r="PY152" s="6"/>
      <c r="PZ152" s="6"/>
      <c r="QA152" s="6"/>
      <c r="QB152" s="6"/>
      <c r="QC152" s="6"/>
      <c r="QD152" s="6"/>
      <c r="QE152" s="6"/>
      <c r="QF152" s="6"/>
      <c r="QG152" s="6"/>
      <c r="QH152" s="6"/>
      <c r="QI152" s="6"/>
      <c r="QJ152" s="6"/>
      <c r="QK152" s="6"/>
      <c r="QL152" s="6"/>
      <c r="QM152" s="6"/>
      <c r="QN152" s="6"/>
      <c r="QO152" s="6"/>
      <c r="QP152" s="6"/>
      <c r="QQ152" s="6"/>
      <c r="QR152" s="6"/>
      <c r="QS152" s="6"/>
      <c r="QT152" s="6"/>
      <c r="QU152" s="6"/>
      <c r="QV152" s="6"/>
      <c r="QW152" s="6"/>
      <c r="QX152" s="6"/>
      <c r="QY152" s="6"/>
      <c r="QZ152" s="6"/>
      <c r="RA152" s="6"/>
      <c r="RB152" s="6"/>
      <c r="RC152" s="6"/>
      <c r="RD152" s="6"/>
      <c r="RE152" s="6"/>
      <c r="RF152" s="6"/>
      <c r="RG152" s="6"/>
      <c r="RH152" s="6"/>
      <c r="RI152" s="6"/>
      <c r="RJ152" s="6"/>
      <c r="RK152" s="6"/>
      <c r="RL152" s="6"/>
      <c r="RM152" s="6"/>
      <c r="RN152" s="6"/>
      <c r="RO152" s="6"/>
      <c r="RP152" s="6"/>
      <c r="RQ152" s="6"/>
      <c r="RR152" s="6"/>
      <c r="RS152" s="6"/>
      <c r="RT152" s="6"/>
      <c r="RU152" s="6"/>
      <c r="RV152" s="6"/>
      <c r="RW152" s="6"/>
      <c r="RX152" s="6"/>
      <c r="RY152" s="6"/>
      <c r="RZ152" s="6"/>
      <c r="SA152" s="6"/>
      <c r="SB152" s="6"/>
      <c r="SC152" s="6"/>
      <c r="SD152" s="6"/>
      <c r="SE152" s="6"/>
      <c r="SF152" s="6"/>
      <c r="SG152" s="6"/>
      <c r="SH152" s="6"/>
      <c r="SI152" s="6"/>
      <c r="SJ152" s="6"/>
      <c r="SK152" s="6"/>
      <c r="SL152" s="6"/>
      <c r="SM152" s="6"/>
      <c r="SN152" s="6"/>
      <c r="SO152" s="6"/>
      <c r="SP152" s="6"/>
      <c r="SQ152" s="6"/>
      <c r="SR152" s="6"/>
      <c r="SS152" s="6"/>
      <c r="ST152" s="6"/>
      <c r="SU152" s="6"/>
      <c r="SV152" s="6"/>
      <c r="SW152" s="6"/>
      <c r="SX152" s="6"/>
      <c r="SY152" s="6"/>
      <c r="SZ152" s="6"/>
      <c r="TA152" s="6"/>
      <c r="TB152" s="6"/>
      <c r="TC152" s="6"/>
      <c r="TD152" s="6"/>
      <c r="TE152" s="6"/>
      <c r="TF152" s="6"/>
      <c r="TG152" s="6"/>
      <c r="TH152" s="6"/>
      <c r="TI152" s="6"/>
      <c r="TJ152" s="6"/>
      <c r="TK152" s="6"/>
      <c r="TL152" s="6"/>
      <c r="TM152" s="6"/>
      <c r="TN152" s="6"/>
      <c r="TO152" s="6"/>
      <c r="TP152" s="6"/>
      <c r="TQ152" s="6"/>
      <c r="TR152" s="6"/>
      <c r="TS152" s="6"/>
      <c r="TT152" s="6"/>
      <c r="TU152" s="6"/>
      <c r="TV152" s="6"/>
      <c r="TW152" s="6"/>
      <c r="TX152" s="6"/>
      <c r="TY152" s="6"/>
      <c r="TZ152" s="6"/>
      <c r="UA152" s="6"/>
      <c r="UB152" s="6"/>
      <c r="UC152" s="6"/>
      <c r="UD152" s="6"/>
      <c r="UE152" s="6"/>
      <c r="UF152" s="6"/>
      <c r="UG152" s="6"/>
      <c r="UH152" s="6"/>
      <c r="UI152" s="6"/>
      <c r="UJ152" s="6"/>
      <c r="UK152" s="6"/>
      <c r="UL152" s="6"/>
      <c r="UM152" s="6"/>
      <c r="UN152" s="6"/>
      <c r="UO152" s="6"/>
      <c r="UP152" s="6"/>
      <c r="UQ152" s="6"/>
      <c r="UR152" s="6"/>
      <c r="US152" s="6"/>
      <c r="UT152" s="6"/>
      <c r="UU152" s="6"/>
      <c r="UV152" s="6"/>
      <c r="UW152" s="6"/>
      <c r="UX152" s="6"/>
      <c r="UY152" s="6"/>
      <c r="UZ152" s="6"/>
      <c r="VA152" s="6"/>
      <c r="VB152" s="6"/>
      <c r="VC152" s="6"/>
      <c r="VD152" s="6"/>
      <c r="VE152" s="6"/>
      <c r="VF152" s="6"/>
      <c r="VG152" s="6"/>
      <c r="VH152" s="6"/>
      <c r="VI152" s="6"/>
      <c r="VJ152" s="6"/>
      <c r="VK152" s="6"/>
      <c r="VL152" s="6"/>
      <c r="VM152" s="6"/>
      <c r="VN152" s="6"/>
      <c r="VO152" s="6"/>
      <c r="VP152" s="6"/>
      <c r="VQ152" s="6"/>
      <c r="VR152" s="6"/>
      <c r="VS152" s="6"/>
      <c r="VT152" s="6"/>
      <c r="VU152" s="6"/>
      <c r="VV152" s="6"/>
      <c r="VW152" s="6"/>
      <c r="VX152" s="6"/>
      <c r="VY152" s="6"/>
      <c r="VZ152" s="6"/>
      <c r="WA152" s="6"/>
      <c r="WB152" s="6"/>
      <c r="WC152" s="6"/>
      <c r="WD152" s="6"/>
      <c r="WE152" s="6"/>
      <c r="WF152" s="6"/>
      <c r="WG152" s="6"/>
      <c r="WH152" s="6"/>
      <c r="WI152" s="6"/>
      <c r="WJ152" s="6"/>
      <c r="WK152" s="6"/>
      <c r="WL152" s="6"/>
      <c r="WM152" s="6"/>
      <c r="WN152" s="6"/>
      <c r="WO152" s="6"/>
      <c r="WP152" s="6"/>
      <c r="WQ152" s="6"/>
      <c r="WR152" s="6"/>
      <c r="WS152" s="6"/>
      <c r="WT152" s="6"/>
      <c r="WU152" s="6"/>
      <c r="WV152" s="6"/>
      <c r="WW152" s="6"/>
      <c r="WX152" s="6"/>
      <c r="WY152" s="6"/>
      <c r="WZ152" s="6"/>
      <c r="XA152" s="6"/>
      <c r="XB152" s="6"/>
      <c r="XC152" s="6"/>
      <c r="XD152" s="6"/>
      <c r="XE152" s="6"/>
      <c r="XF152" s="6"/>
      <c r="XG152" s="6"/>
      <c r="XH152" s="6"/>
      <c r="XI152" s="6"/>
      <c r="XJ152" s="6"/>
      <c r="XK152" s="6"/>
      <c r="XL152" s="6"/>
      <c r="XM152" s="6"/>
      <c r="XN152" s="6"/>
      <c r="XO152" s="6"/>
      <c r="XP152" s="6"/>
      <c r="XQ152" s="6"/>
      <c r="XR152" s="6"/>
      <c r="XS152" s="6"/>
      <c r="XT152" s="6"/>
      <c r="XU152" s="6"/>
      <c r="XV152" s="6"/>
      <c r="XW152" s="6"/>
      <c r="XX152" s="6"/>
      <c r="XY152" s="6"/>
      <c r="XZ152" s="6"/>
      <c r="YA152" s="6"/>
      <c r="YB152" s="6"/>
      <c r="YC152" s="6"/>
      <c r="YD152" s="6"/>
      <c r="YE152" s="6"/>
      <c r="YF152" s="6"/>
      <c r="YG152" s="6"/>
      <c r="YH152" s="6"/>
      <c r="YI152" s="6"/>
      <c r="YJ152" s="6"/>
      <c r="YK152" s="6"/>
      <c r="YL152" s="6"/>
      <c r="YM152" s="6"/>
      <c r="YN152" s="6"/>
      <c r="YO152" s="6"/>
      <c r="YP152" s="6"/>
      <c r="YQ152" s="6"/>
      <c r="YR152" s="6"/>
      <c r="YS152" s="6"/>
      <c r="YT152" s="6"/>
      <c r="YU152" s="6"/>
      <c r="YV152" s="6"/>
      <c r="YW152" s="6"/>
      <c r="YX152" s="6"/>
      <c r="YY152" s="6"/>
      <c r="YZ152" s="6"/>
      <c r="ZA152" s="6"/>
      <c r="ZB152" s="6"/>
      <c r="ZC152" s="6"/>
      <c r="ZD152" s="6"/>
      <c r="ZE152" s="6"/>
      <c r="ZF152" s="6"/>
      <c r="ZG152" s="6"/>
      <c r="ZH152" s="6"/>
      <c r="ZI152" s="6"/>
      <c r="ZJ152" s="6"/>
      <c r="ZK152" s="6"/>
      <c r="ZL152" s="6"/>
      <c r="ZM152" s="6"/>
      <c r="ZN152" s="6"/>
      <c r="ZO152" s="6"/>
      <c r="ZP152" s="6"/>
      <c r="ZQ152" s="6"/>
      <c r="ZR152" s="6"/>
      <c r="ZS152" s="6"/>
      <c r="ZT152" s="6"/>
      <c r="ZU152" s="6"/>
      <c r="ZV152" s="6"/>
      <c r="ZW152" s="6"/>
      <c r="ZX152" s="6"/>
      <c r="ZY152" s="6"/>
      <c r="ZZ152" s="6"/>
      <c r="AAA152" s="6"/>
      <c r="AAB152" s="6"/>
      <c r="AAC152" s="6"/>
      <c r="AAD152" s="6"/>
      <c r="AAE152" s="6"/>
      <c r="AAF152" s="6"/>
      <c r="AAG152" s="6"/>
      <c r="AAH152" s="6"/>
      <c r="AAI152" s="6"/>
      <c r="AAJ152" s="6"/>
      <c r="AAK152" s="6"/>
      <c r="AAL152" s="6"/>
      <c r="AAM152" s="6"/>
      <c r="AAN152" s="6"/>
      <c r="AAO152" s="6"/>
      <c r="AAP152" s="6"/>
      <c r="AAQ152" s="6"/>
      <c r="AAR152" s="6"/>
      <c r="AAS152" s="6"/>
      <c r="AAT152" s="6"/>
      <c r="AAU152" s="6"/>
      <c r="AAV152" s="6"/>
      <c r="AAW152" s="6"/>
      <c r="AAX152" s="6"/>
      <c r="AAY152" s="6"/>
      <c r="AAZ152" s="6"/>
      <c r="ABA152" s="6"/>
      <c r="ABB152" s="6"/>
      <c r="ABC152" s="6"/>
      <c r="ABD152" s="6"/>
      <c r="ABE152" s="6"/>
      <c r="ABF152" s="6"/>
      <c r="ABG152" s="6"/>
      <c r="ABH152" s="6"/>
      <c r="ABI152" s="6"/>
      <c r="ABJ152" s="6"/>
      <c r="ABK152" s="6"/>
      <c r="ABL152" s="6"/>
      <c r="ABM152" s="6"/>
      <c r="ABN152" s="6"/>
      <c r="ABO152" s="6"/>
      <c r="ABP152" s="6"/>
      <c r="ABQ152" s="6"/>
      <c r="ABR152" s="6"/>
      <c r="ABS152" s="6"/>
      <c r="ABT152" s="6"/>
      <c r="ABU152" s="6"/>
      <c r="ABV152" s="6"/>
      <c r="ABW152" s="6"/>
      <c r="ABX152" s="6"/>
      <c r="ABY152" s="6"/>
      <c r="ABZ152" s="6"/>
      <c r="ACA152" s="6"/>
      <c r="ACB152" s="6"/>
      <c r="ACC152" s="6"/>
      <c r="ACD152" s="6"/>
      <c r="ACE152" s="6"/>
      <c r="ACF152" s="6"/>
      <c r="ACG152" s="6"/>
      <c r="ACH152" s="6"/>
      <c r="ACI152" s="6"/>
      <c r="ACJ152" s="6"/>
      <c r="ACK152" s="6"/>
      <c r="ACL152" s="6"/>
      <c r="ACM152" s="6"/>
      <c r="ACN152" s="6"/>
      <c r="ACO152" s="6"/>
      <c r="ACP152" s="6"/>
      <c r="ACQ152" s="6"/>
      <c r="ACR152" s="6"/>
      <c r="ACS152" s="6"/>
      <c r="ACT152" s="6"/>
      <c r="ACU152" s="6"/>
      <c r="ACV152" s="6"/>
      <c r="ACW152" s="6"/>
      <c r="ACX152" s="6"/>
      <c r="ACY152" s="6"/>
      <c r="ACZ152" s="6"/>
      <c r="ADA152" s="6"/>
      <c r="ADB152" s="6"/>
      <c r="ADC152" s="6"/>
      <c r="ADD152" s="6"/>
      <c r="ADE152" s="6"/>
      <c r="ADF152" s="6"/>
      <c r="ADG152" s="6"/>
      <c r="ADH152" s="6"/>
      <c r="ADI152" s="6"/>
      <c r="ADJ152" s="6"/>
      <c r="ADK152" s="6"/>
      <c r="ADL152" s="6"/>
      <c r="ADM152" s="6"/>
      <c r="ADN152" s="6"/>
      <c r="ADO152" s="6"/>
      <c r="ADP152" s="6"/>
      <c r="ADQ152" s="6"/>
      <c r="ADR152" s="6"/>
      <c r="ADS152" s="6"/>
      <c r="ADT152" s="6"/>
      <c r="ADU152" s="6"/>
      <c r="ADV152" s="6"/>
      <c r="ADW152" s="6"/>
      <c r="ADX152" s="6"/>
      <c r="ADY152" s="6"/>
      <c r="ADZ152" s="6"/>
      <c r="AEA152" s="6"/>
      <c r="AEB152" s="6"/>
      <c r="AEC152" s="6"/>
      <c r="AED152" s="6"/>
      <c r="AEE152" s="6"/>
      <c r="AEF152" s="6"/>
      <c r="AEG152" s="6"/>
      <c r="AEH152" s="6"/>
      <c r="AEI152" s="6"/>
      <c r="AEJ152" s="6"/>
      <c r="AEK152" s="6"/>
      <c r="AEL152" s="6"/>
      <c r="AEM152" s="6"/>
      <c r="AEN152" s="6"/>
      <c r="AEO152" s="6"/>
      <c r="AEP152" s="6"/>
      <c r="AEQ152" s="6"/>
      <c r="AER152" s="6"/>
      <c r="AES152" s="6"/>
      <c r="AET152" s="6"/>
      <c r="AEU152" s="6"/>
      <c r="AEV152" s="6"/>
      <c r="AEW152" s="6"/>
      <c r="AEX152" s="6"/>
      <c r="AEY152" s="6"/>
      <c r="AEZ152" s="6"/>
      <c r="AFA152" s="6"/>
      <c r="AFB152" s="6"/>
      <c r="AFC152" s="6"/>
      <c r="AFD152" s="6"/>
      <c r="AFE152" s="6"/>
      <c r="AFF152" s="6"/>
      <c r="AFG152" s="6"/>
      <c r="AFH152" s="6"/>
      <c r="AFI152" s="6"/>
      <c r="AFJ152" s="6"/>
      <c r="AFK152" s="6"/>
      <c r="AFL152" s="6"/>
      <c r="AFM152" s="6"/>
      <c r="AFN152" s="6"/>
      <c r="AFO152" s="6"/>
      <c r="AFP152" s="6"/>
      <c r="AFQ152" s="6"/>
      <c r="AFR152" s="6"/>
      <c r="AFS152" s="6"/>
      <c r="AFT152" s="6"/>
      <c r="AFU152" s="6"/>
      <c r="AFV152" s="6"/>
      <c r="AFW152" s="6"/>
      <c r="AFX152" s="6"/>
      <c r="AFY152" s="6"/>
      <c r="AFZ152" s="6"/>
      <c r="AGA152" s="6"/>
      <c r="AGB152" s="6"/>
      <c r="AGC152" s="6"/>
      <c r="AGD152" s="6"/>
      <c r="AGE152" s="6"/>
      <c r="AGF152" s="6"/>
      <c r="AGG152" s="6"/>
      <c r="AGH152" s="6"/>
      <c r="AGI152" s="6"/>
      <c r="AGJ152" s="6"/>
      <c r="AGK152" s="6"/>
      <c r="AGL152" s="6"/>
      <c r="AGM152" s="6"/>
      <c r="AGN152" s="6"/>
      <c r="AGO152" s="6"/>
      <c r="AGP152" s="6"/>
      <c r="AGQ152" s="6"/>
      <c r="AGR152" s="6"/>
      <c r="AGS152" s="6"/>
      <c r="AGT152" s="6"/>
      <c r="AGU152" s="6"/>
      <c r="AGV152" s="6"/>
      <c r="AGW152" s="6"/>
      <c r="AGX152" s="6"/>
      <c r="AGY152" s="6"/>
      <c r="AGZ152" s="6"/>
      <c r="AHA152" s="6"/>
      <c r="AHB152" s="6"/>
      <c r="AHC152" s="6"/>
      <c r="AHD152" s="6"/>
      <c r="AHE152" s="6"/>
      <c r="AHF152" s="6"/>
      <c r="AHG152" s="6"/>
      <c r="AHH152" s="6"/>
      <c r="AHI152" s="6"/>
      <c r="AHJ152" s="6"/>
      <c r="AHK152" s="6"/>
      <c r="AHL152" s="6"/>
      <c r="AHM152" s="6"/>
      <c r="AHN152" s="6"/>
      <c r="AHO152" s="6"/>
      <c r="AHP152" s="6"/>
      <c r="AHQ152" s="6"/>
      <c r="AHR152" s="6"/>
      <c r="AHS152" s="6"/>
      <c r="AHT152" s="6"/>
      <c r="AHU152" s="6"/>
      <c r="AHV152" s="6"/>
      <c r="AHW152" s="6"/>
      <c r="AHX152" s="6"/>
      <c r="AHY152" s="6"/>
      <c r="AHZ152" s="6"/>
      <c r="AIA152" s="6"/>
      <c r="AIB152" s="6"/>
      <c r="AIC152" s="6"/>
      <c r="AID152" s="6"/>
      <c r="AIE152" s="6"/>
      <c r="AIF152" s="6"/>
      <c r="AIG152" s="6"/>
      <c r="AIH152" s="6"/>
      <c r="AII152" s="6"/>
      <c r="AIJ152" s="6"/>
      <c r="AIK152" s="6"/>
      <c r="AIL152" s="6"/>
      <c r="AIM152" s="6"/>
      <c r="AIN152" s="6"/>
      <c r="AIO152" s="6"/>
      <c r="AIP152" s="6"/>
      <c r="AIQ152" s="6"/>
      <c r="AIR152" s="6"/>
      <c r="AIS152" s="6"/>
      <c r="AIT152" s="6"/>
      <c r="AIU152" s="6"/>
      <c r="AIV152" s="6"/>
      <c r="AIW152" s="6"/>
      <c r="AIX152" s="6"/>
      <c r="AIY152" s="6"/>
      <c r="AIZ152" s="6"/>
      <c r="AJA152" s="6"/>
      <c r="AJB152" s="6"/>
      <c r="AJC152" s="6"/>
      <c r="AJD152" s="6"/>
      <c r="AJE152" s="6"/>
      <c r="AJF152" s="6"/>
      <c r="AJG152" s="6"/>
      <c r="AJH152" s="6"/>
      <c r="AJI152" s="6"/>
      <c r="AJJ152" s="6"/>
      <c r="AJK152" s="6"/>
      <c r="AJL152" s="6"/>
      <c r="AJM152" s="6"/>
      <c r="AJN152" s="6"/>
      <c r="AJO152" s="6"/>
      <c r="AJP152" s="6"/>
      <c r="AJQ152" s="6"/>
      <c r="AJR152" s="6"/>
      <c r="AJS152" s="6"/>
      <c r="AJT152" s="6"/>
      <c r="AJU152" s="6"/>
      <c r="AJV152" s="6"/>
      <c r="AJW152" s="6"/>
      <c r="AJX152" s="6"/>
      <c r="AJY152" s="6"/>
      <c r="AJZ152" s="6"/>
      <c r="AKA152" s="6"/>
      <c r="AKB152" s="6"/>
      <c r="AKC152" s="6"/>
      <c r="AKD152" s="6"/>
      <c r="AKE152" s="6"/>
      <c r="AKF152" s="6"/>
      <c r="AKG152" s="6"/>
      <c r="AKH152" s="6"/>
      <c r="AKI152" s="6"/>
      <c r="AKJ152" s="6"/>
      <c r="AKK152" s="6"/>
      <c r="AKL152" s="6"/>
      <c r="AKM152" s="6"/>
      <c r="AKN152" s="6"/>
      <c r="AKO152" s="6"/>
      <c r="AKP152" s="6"/>
      <c r="AKQ152" s="6"/>
      <c r="AKR152" s="6"/>
      <c r="AKS152" s="6"/>
      <c r="AKT152" s="6"/>
      <c r="AKU152" s="6"/>
      <c r="AKV152" s="6"/>
      <c r="AKW152" s="6"/>
      <c r="AKX152" s="6"/>
      <c r="AKY152" s="6"/>
      <c r="AKZ152" s="6"/>
      <c r="ALA152" s="6"/>
      <c r="ALB152" s="6"/>
      <c r="ALC152" s="6"/>
      <c r="ALD152" s="6"/>
      <c r="ALE152" s="6"/>
      <c r="ALF152" s="6"/>
      <c r="ALG152" s="6"/>
      <c r="ALH152" s="6"/>
      <c r="ALI152" s="6"/>
      <c r="ALJ152" s="6"/>
      <c r="ALK152" s="6"/>
      <c r="ALL152" s="6"/>
      <c r="ALM152" s="6"/>
      <c r="ALN152" s="6"/>
      <c r="ALO152" s="6"/>
      <c r="ALP152" s="6"/>
      <c r="ALQ152" s="6"/>
      <c r="ALR152" s="6"/>
      <c r="ALS152" s="6"/>
      <c r="ALT152" s="6"/>
      <c r="ALU152" s="6"/>
      <c r="ALV152" s="6"/>
      <c r="ALW152" s="6"/>
      <c r="ALX152" s="6"/>
      <c r="ALY152" s="6"/>
      <c r="ALZ152" s="6"/>
      <c r="AMA152" s="6"/>
      <c r="AMB152" s="6"/>
      <c r="AMC152" s="6"/>
      <c r="AMD152" s="6"/>
      <c r="AME152" s="6"/>
      <c r="AMF152" s="6"/>
      <c r="AMG152" s="6"/>
      <c r="AMH152" s="6"/>
      <c r="AMI152" s="6"/>
      <c r="AMJ152" s="6"/>
      <c r="AMK152" s="6"/>
      <c r="AML152" s="6"/>
    </row>
    <row r="153" spans="1:1026" s="4" customFormat="1" x14ac:dyDescent="0.25">
      <c r="A153" s="3"/>
      <c r="B153" s="1"/>
      <c r="C153" s="1"/>
      <c r="D153" s="2"/>
      <c r="E153" s="3"/>
      <c r="F153" s="47"/>
      <c r="H153" s="5"/>
      <c r="I153" s="5"/>
      <c r="J153" s="5"/>
      <c r="K153" s="5"/>
      <c r="L153" s="5"/>
      <c r="M153" s="5"/>
      <c r="N153" s="5"/>
      <c r="O153" s="5"/>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c r="NV153" s="6"/>
      <c r="NW153" s="6"/>
      <c r="NX153" s="6"/>
      <c r="NY153" s="6"/>
      <c r="NZ153" s="6"/>
      <c r="OA153" s="6"/>
      <c r="OB153" s="6"/>
      <c r="OC153" s="6"/>
      <c r="OD153" s="6"/>
      <c r="OE153" s="6"/>
      <c r="OF153" s="6"/>
      <c r="OG153" s="6"/>
      <c r="OH153" s="6"/>
      <c r="OI153" s="6"/>
      <c r="OJ153" s="6"/>
      <c r="OK153" s="6"/>
      <c r="OL153" s="6"/>
      <c r="OM153" s="6"/>
      <c r="ON153" s="6"/>
      <c r="OO153" s="6"/>
      <c r="OP153" s="6"/>
      <c r="OQ153" s="6"/>
      <c r="OR153" s="6"/>
      <c r="OS153" s="6"/>
      <c r="OT153" s="6"/>
      <c r="OU153" s="6"/>
      <c r="OV153" s="6"/>
      <c r="OW153" s="6"/>
      <c r="OX153" s="6"/>
      <c r="OY153" s="6"/>
      <c r="OZ153" s="6"/>
      <c r="PA153" s="6"/>
      <c r="PB153" s="6"/>
      <c r="PC153" s="6"/>
      <c r="PD153" s="6"/>
      <c r="PE153" s="6"/>
      <c r="PF153" s="6"/>
      <c r="PG153" s="6"/>
      <c r="PH153" s="6"/>
      <c r="PI153" s="6"/>
      <c r="PJ153" s="6"/>
      <c r="PK153" s="6"/>
      <c r="PL153" s="6"/>
      <c r="PM153" s="6"/>
      <c r="PN153" s="6"/>
      <c r="PO153" s="6"/>
      <c r="PP153" s="6"/>
      <c r="PQ153" s="6"/>
      <c r="PR153" s="6"/>
      <c r="PS153" s="6"/>
      <c r="PT153" s="6"/>
      <c r="PU153" s="6"/>
      <c r="PV153" s="6"/>
      <c r="PW153" s="6"/>
      <c r="PX153" s="6"/>
      <c r="PY153" s="6"/>
      <c r="PZ153" s="6"/>
      <c r="QA153" s="6"/>
      <c r="QB153" s="6"/>
      <c r="QC153" s="6"/>
      <c r="QD153" s="6"/>
      <c r="QE153" s="6"/>
      <c r="QF153" s="6"/>
      <c r="QG153" s="6"/>
      <c r="QH153" s="6"/>
      <c r="QI153" s="6"/>
      <c r="QJ153" s="6"/>
      <c r="QK153" s="6"/>
      <c r="QL153" s="6"/>
      <c r="QM153" s="6"/>
      <c r="QN153" s="6"/>
      <c r="QO153" s="6"/>
      <c r="QP153" s="6"/>
      <c r="QQ153" s="6"/>
      <c r="QR153" s="6"/>
      <c r="QS153" s="6"/>
      <c r="QT153" s="6"/>
      <c r="QU153" s="6"/>
      <c r="QV153" s="6"/>
      <c r="QW153" s="6"/>
      <c r="QX153" s="6"/>
      <c r="QY153" s="6"/>
      <c r="QZ153" s="6"/>
      <c r="RA153" s="6"/>
      <c r="RB153" s="6"/>
      <c r="RC153" s="6"/>
      <c r="RD153" s="6"/>
      <c r="RE153" s="6"/>
      <c r="RF153" s="6"/>
      <c r="RG153" s="6"/>
      <c r="RH153" s="6"/>
      <c r="RI153" s="6"/>
      <c r="RJ153" s="6"/>
      <c r="RK153" s="6"/>
      <c r="RL153" s="6"/>
      <c r="RM153" s="6"/>
      <c r="RN153" s="6"/>
      <c r="RO153" s="6"/>
      <c r="RP153" s="6"/>
      <c r="RQ153" s="6"/>
      <c r="RR153" s="6"/>
      <c r="RS153" s="6"/>
      <c r="RT153" s="6"/>
      <c r="RU153" s="6"/>
      <c r="RV153" s="6"/>
      <c r="RW153" s="6"/>
      <c r="RX153" s="6"/>
      <c r="RY153" s="6"/>
      <c r="RZ153" s="6"/>
      <c r="SA153" s="6"/>
      <c r="SB153" s="6"/>
      <c r="SC153" s="6"/>
      <c r="SD153" s="6"/>
      <c r="SE153" s="6"/>
      <c r="SF153" s="6"/>
      <c r="SG153" s="6"/>
      <c r="SH153" s="6"/>
      <c r="SI153" s="6"/>
      <c r="SJ153" s="6"/>
      <c r="SK153" s="6"/>
      <c r="SL153" s="6"/>
      <c r="SM153" s="6"/>
      <c r="SN153" s="6"/>
      <c r="SO153" s="6"/>
      <c r="SP153" s="6"/>
      <c r="SQ153" s="6"/>
      <c r="SR153" s="6"/>
      <c r="SS153" s="6"/>
      <c r="ST153" s="6"/>
      <c r="SU153" s="6"/>
      <c r="SV153" s="6"/>
      <c r="SW153" s="6"/>
      <c r="SX153" s="6"/>
      <c r="SY153" s="6"/>
      <c r="SZ153" s="6"/>
      <c r="TA153" s="6"/>
      <c r="TB153" s="6"/>
      <c r="TC153" s="6"/>
      <c r="TD153" s="6"/>
      <c r="TE153" s="6"/>
      <c r="TF153" s="6"/>
      <c r="TG153" s="6"/>
      <c r="TH153" s="6"/>
      <c r="TI153" s="6"/>
      <c r="TJ153" s="6"/>
      <c r="TK153" s="6"/>
      <c r="TL153" s="6"/>
      <c r="TM153" s="6"/>
      <c r="TN153" s="6"/>
      <c r="TO153" s="6"/>
      <c r="TP153" s="6"/>
      <c r="TQ153" s="6"/>
      <c r="TR153" s="6"/>
      <c r="TS153" s="6"/>
      <c r="TT153" s="6"/>
      <c r="TU153" s="6"/>
      <c r="TV153" s="6"/>
      <c r="TW153" s="6"/>
      <c r="TX153" s="6"/>
      <c r="TY153" s="6"/>
      <c r="TZ153" s="6"/>
      <c r="UA153" s="6"/>
      <c r="UB153" s="6"/>
      <c r="UC153" s="6"/>
      <c r="UD153" s="6"/>
      <c r="UE153" s="6"/>
      <c r="UF153" s="6"/>
      <c r="UG153" s="6"/>
      <c r="UH153" s="6"/>
      <c r="UI153" s="6"/>
      <c r="UJ153" s="6"/>
      <c r="UK153" s="6"/>
      <c r="UL153" s="6"/>
      <c r="UM153" s="6"/>
      <c r="UN153" s="6"/>
      <c r="UO153" s="6"/>
      <c r="UP153" s="6"/>
      <c r="UQ153" s="6"/>
      <c r="UR153" s="6"/>
      <c r="US153" s="6"/>
      <c r="UT153" s="6"/>
      <c r="UU153" s="6"/>
      <c r="UV153" s="6"/>
      <c r="UW153" s="6"/>
      <c r="UX153" s="6"/>
      <c r="UY153" s="6"/>
      <c r="UZ153" s="6"/>
      <c r="VA153" s="6"/>
      <c r="VB153" s="6"/>
      <c r="VC153" s="6"/>
      <c r="VD153" s="6"/>
      <c r="VE153" s="6"/>
      <c r="VF153" s="6"/>
      <c r="VG153" s="6"/>
      <c r="VH153" s="6"/>
      <c r="VI153" s="6"/>
      <c r="VJ153" s="6"/>
      <c r="VK153" s="6"/>
      <c r="VL153" s="6"/>
      <c r="VM153" s="6"/>
      <c r="VN153" s="6"/>
      <c r="VO153" s="6"/>
      <c r="VP153" s="6"/>
      <c r="VQ153" s="6"/>
      <c r="VR153" s="6"/>
      <c r="VS153" s="6"/>
      <c r="VT153" s="6"/>
      <c r="VU153" s="6"/>
      <c r="VV153" s="6"/>
      <c r="VW153" s="6"/>
      <c r="VX153" s="6"/>
      <c r="VY153" s="6"/>
      <c r="VZ153" s="6"/>
      <c r="WA153" s="6"/>
      <c r="WB153" s="6"/>
      <c r="WC153" s="6"/>
      <c r="WD153" s="6"/>
      <c r="WE153" s="6"/>
      <c r="WF153" s="6"/>
      <c r="WG153" s="6"/>
      <c r="WH153" s="6"/>
      <c r="WI153" s="6"/>
      <c r="WJ153" s="6"/>
      <c r="WK153" s="6"/>
      <c r="WL153" s="6"/>
      <c r="WM153" s="6"/>
      <c r="WN153" s="6"/>
      <c r="WO153" s="6"/>
      <c r="WP153" s="6"/>
      <c r="WQ153" s="6"/>
      <c r="WR153" s="6"/>
      <c r="WS153" s="6"/>
      <c r="WT153" s="6"/>
      <c r="WU153" s="6"/>
      <c r="WV153" s="6"/>
      <c r="WW153" s="6"/>
      <c r="WX153" s="6"/>
      <c r="WY153" s="6"/>
      <c r="WZ153" s="6"/>
      <c r="XA153" s="6"/>
      <c r="XB153" s="6"/>
      <c r="XC153" s="6"/>
      <c r="XD153" s="6"/>
      <c r="XE153" s="6"/>
      <c r="XF153" s="6"/>
      <c r="XG153" s="6"/>
      <c r="XH153" s="6"/>
      <c r="XI153" s="6"/>
      <c r="XJ153" s="6"/>
      <c r="XK153" s="6"/>
      <c r="XL153" s="6"/>
      <c r="XM153" s="6"/>
      <c r="XN153" s="6"/>
      <c r="XO153" s="6"/>
      <c r="XP153" s="6"/>
      <c r="XQ153" s="6"/>
      <c r="XR153" s="6"/>
      <c r="XS153" s="6"/>
      <c r="XT153" s="6"/>
      <c r="XU153" s="6"/>
      <c r="XV153" s="6"/>
      <c r="XW153" s="6"/>
      <c r="XX153" s="6"/>
      <c r="XY153" s="6"/>
      <c r="XZ153" s="6"/>
      <c r="YA153" s="6"/>
      <c r="YB153" s="6"/>
      <c r="YC153" s="6"/>
      <c r="YD153" s="6"/>
      <c r="YE153" s="6"/>
      <c r="YF153" s="6"/>
      <c r="YG153" s="6"/>
      <c r="YH153" s="6"/>
      <c r="YI153" s="6"/>
      <c r="YJ153" s="6"/>
      <c r="YK153" s="6"/>
      <c r="YL153" s="6"/>
      <c r="YM153" s="6"/>
      <c r="YN153" s="6"/>
      <c r="YO153" s="6"/>
      <c r="YP153" s="6"/>
      <c r="YQ153" s="6"/>
      <c r="YR153" s="6"/>
      <c r="YS153" s="6"/>
      <c r="YT153" s="6"/>
      <c r="YU153" s="6"/>
      <c r="YV153" s="6"/>
      <c r="YW153" s="6"/>
      <c r="YX153" s="6"/>
      <c r="YY153" s="6"/>
      <c r="YZ153" s="6"/>
      <c r="ZA153" s="6"/>
      <c r="ZB153" s="6"/>
      <c r="ZC153" s="6"/>
      <c r="ZD153" s="6"/>
      <c r="ZE153" s="6"/>
      <c r="ZF153" s="6"/>
      <c r="ZG153" s="6"/>
      <c r="ZH153" s="6"/>
      <c r="ZI153" s="6"/>
      <c r="ZJ153" s="6"/>
      <c r="ZK153" s="6"/>
      <c r="ZL153" s="6"/>
      <c r="ZM153" s="6"/>
      <c r="ZN153" s="6"/>
      <c r="ZO153" s="6"/>
      <c r="ZP153" s="6"/>
      <c r="ZQ153" s="6"/>
      <c r="ZR153" s="6"/>
      <c r="ZS153" s="6"/>
      <c r="ZT153" s="6"/>
      <c r="ZU153" s="6"/>
      <c r="ZV153" s="6"/>
      <c r="ZW153" s="6"/>
      <c r="ZX153" s="6"/>
      <c r="ZY153" s="6"/>
      <c r="ZZ153" s="6"/>
      <c r="AAA153" s="6"/>
      <c r="AAB153" s="6"/>
      <c r="AAC153" s="6"/>
      <c r="AAD153" s="6"/>
      <c r="AAE153" s="6"/>
      <c r="AAF153" s="6"/>
      <c r="AAG153" s="6"/>
      <c r="AAH153" s="6"/>
      <c r="AAI153" s="6"/>
      <c r="AAJ153" s="6"/>
      <c r="AAK153" s="6"/>
      <c r="AAL153" s="6"/>
      <c r="AAM153" s="6"/>
      <c r="AAN153" s="6"/>
      <c r="AAO153" s="6"/>
      <c r="AAP153" s="6"/>
      <c r="AAQ153" s="6"/>
      <c r="AAR153" s="6"/>
      <c r="AAS153" s="6"/>
      <c r="AAT153" s="6"/>
      <c r="AAU153" s="6"/>
      <c r="AAV153" s="6"/>
      <c r="AAW153" s="6"/>
      <c r="AAX153" s="6"/>
      <c r="AAY153" s="6"/>
      <c r="AAZ153" s="6"/>
      <c r="ABA153" s="6"/>
      <c r="ABB153" s="6"/>
      <c r="ABC153" s="6"/>
      <c r="ABD153" s="6"/>
      <c r="ABE153" s="6"/>
      <c r="ABF153" s="6"/>
      <c r="ABG153" s="6"/>
      <c r="ABH153" s="6"/>
      <c r="ABI153" s="6"/>
      <c r="ABJ153" s="6"/>
      <c r="ABK153" s="6"/>
      <c r="ABL153" s="6"/>
      <c r="ABM153" s="6"/>
      <c r="ABN153" s="6"/>
      <c r="ABO153" s="6"/>
      <c r="ABP153" s="6"/>
      <c r="ABQ153" s="6"/>
      <c r="ABR153" s="6"/>
      <c r="ABS153" s="6"/>
      <c r="ABT153" s="6"/>
      <c r="ABU153" s="6"/>
      <c r="ABV153" s="6"/>
      <c r="ABW153" s="6"/>
      <c r="ABX153" s="6"/>
      <c r="ABY153" s="6"/>
      <c r="ABZ153" s="6"/>
      <c r="ACA153" s="6"/>
      <c r="ACB153" s="6"/>
      <c r="ACC153" s="6"/>
      <c r="ACD153" s="6"/>
      <c r="ACE153" s="6"/>
      <c r="ACF153" s="6"/>
      <c r="ACG153" s="6"/>
      <c r="ACH153" s="6"/>
      <c r="ACI153" s="6"/>
      <c r="ACJ153" s="6"/>
      <c r="ACK153" s="6"/>
      <c r="ACL153" s="6"/>
      <c r="ACM153" s="6"/>
      <c r="ACN153" s="6"/>
      <c r="ACO153" s="6"/>
      <c r="ACP153" s="6"/>
      <c r="ACQ153" s="6"/>
      <c r="ACR153" s="6"/>
      <c r="ACS153" s="6"/>
      <c r="ACT153" s="6"/>
      <c r="ACU153" s="6"/>
      <c r="ACV153" s="6"/>
      <c r="ACW153" s="6"/>
      <c r="ACX153" s="6"/>
      <c r="ACY153" s="6"/>
      <c r="ACZ153" s="6"/>
      <c r="ADA153" s="6"/>
      <c r="ADB153" s="6"/>
      <c r="ADC153" s="6"/>
      <c r="ADD153" s="6"/>
      <c r="ADE153" s="6"/>
      <c r="ADF153" s="6"/>
      <c r="ADG153" s="6"/>
      <c r="ADH153" s="6"/>
      <c r="ADI153" s="6"/>
      <c r="ADJ153" s="6"/>
      <c r="ADK153" s="6"/>
      <c r="ADL153" s="6"/>
      <c r="ADM153" s="6"/>
      <c r="ADN153" s="6"/>
      <c r="ADO153" s="6"/>
      <c r="ADP153" s="6"/>
      <c r="ADQ153" s="6"/>
      <c r="ADR153" s="6"/>
      <c r="ADS153" s="6"/>
      <c r="ADT153" s="6"/>
      <c r="ADU153" s="6"/>
      <c r="ADV153" s="6"/>
      <c r="ADW153" s="6"/>
      <c r="ADX153" s="6"/>
      <c r="ADY153" s="6"/>
      <c r="ADZ153" s="6"/>
      <c r="AEA153" s="6"/>
      <c r="AEB153" s="6"/>
      <c r="AEC153" s="6"/>
      <c r="AED153" s="6"/>
      <c r="AEE153" s="6"/>
      <c r="AEF153" s="6"/>
      <c r="AEG153" s="6"/>
      <c r="AEH153" s="6"/>
      <c r="AEI153" s="6"/>
      <c r="AEJ153" s="6"/>
      <c r="AEK153" s="6"/>
      <c r="AEL153" s="6"/>
      <c r="AEM153" s="6"/>
      <c r="AEN153" s="6"/>
      <c r="AEO153" s="6"/>
      <c r="AEP153" s="6"/>
      <c r="AEQ153" s="6"/>
      <c r="AER153" s="6"/>
      <c r="AES153" s="6"/>
      <c r="AET153" s="6"/>
      <c r="AEU153" s="6"/>
      <c r="AEV153" s="6"/>
      <c r="AEW153" s="6"/>
      <c r="AEX153" s="6"/>
      <c r="AEY153" s="6"/>
      <c r="AEZ153" s="6"/>
      <c r="AFA153" s="6"/>
      <c r="AFB153" s="6"/>
      <c r="AFC153" s="6"/>
      <c r="AFD153" s="6"/>
      <c r="AFE153" s="6"/>
      <c r="AFF153" s="6"/>
      <c r="AFG153" s="6"/>
      <c r="AFH153" s="6"/>
      <c r="AFI153" s="6"/>
      <c r="AFJ153" s="6"/>
      <c r="AFK153" s="6"/>
      <c r="AFL153" s="6"/>
      <c r="AFM153" s="6"/>
      <c r="AFN153" s="6"/>
      <c r="AFO153" s="6"/>
      <c r="AFP153" s="6"/>
      <c r="AFQ153" s="6"/>
      <c r="AFR153" s="6"/>
      <c r="AFS153" s="6"/>
      <c r="AFT153" s="6"/>
      <c r="AFU153" s="6"/>
      <c r="AFV153" s="6"/>
      <c r="AFW153" s="6"/>
      <c r="AFX153" s="6"/>
      <c r="AFY153" s="6"/>
      <c r="AFZ153" s="6"/>
      <c r="AGA153" s="6"/>
      <c r="AGB153" s="6"/>
      <c r="AGC153" s="6"/>
      <c r="AGD153" s="6"/>
      <c r="AGE153" s="6"/>
      <c r="AGF153" s="6"/>
      <c r="AGG153" s="6"/>
      <c r="AGH153" s="6"/>
      <c r="AGI153" s="6"/>
      <c r="AGJ153" s="6"/>
      <c r="AGK153" s="6"/>
      <c r="AGL153" s="6"/>
      <c r="AGM153" s="6"/>
      <c r="AGN153" s="6"/>
      <c r="AGO153" s="6"/>
      <c r="AGP153" s="6"/>
      <c r="AGQ153" s="6"/>
      <c r="AGR153" s="6"/>
      <c r="AGS153" s="6"/>
      <c r="AGT153" s="6"/>
      <c r="AGU153" s="6"/>
      <c r="AGV153" s="6"/>
      <c r="AGW153" s="6"/>
      <c r="AGX153" s="6"/>
      <c r="AGY153" s="6"/>
      <c r="AGZ153" s="6"/>
      <c r="AHA153" s="6"/>
      <c r="AHB153" s="6"/>
      <c r="AHC153" s="6"/>
      <c r="AHD153" s="6"/>
      <c r="AHE153" s="6"/>
      <c r="AHF153" s="6"/>
      <c r="AHG153" s="6"/>
      <c r="AHH153" s="6"/>
      <c r="AHI153" s="6"/>
      <c r="AHJ153" s="6"/>
      <c r="AHK153" s="6"/>
      <c r="AHL153" s="6"/>
      <c r="AHM153" s="6"/>
      <c r="AHN153" s="6"/>
      <c r="AHO153" s="6"/>
      <c r="AHP153" s="6"/>
      <c r="AHQ153" s="6"/>
      <c r="AHR153" s="6"/>
      <c r="AHS153" s="6"/>
      <c r="AHT153" s="6"/>
      <c r="AHU153" s="6"/>
      <c r="AHV153" s="6"/>
      <c r="AHW153" s="6"/>
      <c r="AHX153" s="6"/>
      <c r="AHY153" s="6"/>
      <c r="AHZ153" s="6"/>
      <c r="AIA153" s="6"/>
      <c r="AIB153" s="6"/>
      <c r="AIC153" s="6"/>
      <c r="AID153" s="6"/>
      <c r="AIE153" s="6"/>
      <c r="AIF153" s="6"/>
      <c r="AIG153" s="6"/>
      <c r="AIH153" s="6"/>
      <c r="AII153" s="6"/>
      <c r="AIJ153" s="6"/>
      <c r="AIK153" s="6"/>
      <c r="AIL153" s="6"/>
      <c r="AIM153" s="6"/>
      <c r="AIN153" s="6"/>
      <c r="AIO153" s="6"/>
      <c r="AIP153" s="6"/>
      <c r="AIQ153" s="6"/>
      <c r="AIR153" s="6"/>
      <c r="AIS153" s="6"/>
      <c r="AIT153" s="6"/>
      <c r="AIU153" s="6"/>
      <c r="AIV153" s="6"/>
      <c r="AIW153" s="6"/>
      <c r="AIX153" s="6"/>
      <c r="AIY153" s="6"/>
      <c r="AIZ153" s="6"/>
      <c r="AJA153" s="6"/>
      <c r="AJB153" s="6"/>
      <c r="AJC153" s="6"/>
      <c r="AJD153" s="6"/>
      <c r="AJE153" s="6"/>
      <c r="AJF153" s="6"/>
      <c r="AJG153" s="6"/>
      <c r="AJH153" s="6"/>
      <c r="AJI153" s="6"/>
      <c r="AJJ153" s="6"/>
      <c r="AJK153" s="6"/>
      <c r="AJL153" s="6"/>
      <c r="AJM153" s="6"/>
      <c r="AJN153" s="6"/>
      <c r="AJO153" s="6"/>
      <c r="AJP153" s="6"/>
      <c r="AJQ153" s="6"/>
      <c r="AJR153" s="6"/>
      <c r="AJS153" s="6"/>
      <c r="AJT153" s="6"/>
      <c r="AJU153" s="6"/>
      <c r="AJV153" s="6"/>
      <c r="AJW153" s="6"/>
      <c r="AJX153" s="6"/>
      <c r="AJY153" s="6"/>
      <c r="AJZ153" s="6"/>
      <c r="AKA153" s="6"/>
      <c r="AKB153" s="6"/>
      <c r="AKC153" s="6"/>
      <c r="AKD153" s="6"/>
      <c r="AKE153" s="6"/>
      <c r="AKF153" s="6"/>
      <c r="AKG153" s="6"/>
      <c r="AKH153" s="6"/>
      <c r="AKI153" s="6"/>
      <c r="AKJ153" s="6"/>
      <c r="AKK153" s="6"/>
      <c r="AKL153" s="6"/>
      <c r="AKM153" s="6"/>
      <c r="AKN153" s="6"/>
      <c r="AKO153" s="6"/>
      <c r="AKP153" s="6"/>
      <c r="AKQ153" s="6"/>
      <c r="AKR153" s="6"/>
      <c r="AKS153" s="6"/>
      <c r="AKT153" s="6"/>
      <c r="AKU153" s="6"/>
      <c r="AKV153" s="6"/>
      <c r="AKW153" s="6"/>
      <c r="AKX153" s="6"/>
      <c r="AKY153" s="6"/>
      <c r="AKZ153" s="6"/>
      <c r="ALA153" s="6"/>
      <c r="ALB153" s="6"/>
      <c r="ALC153" s="6"/>
      <c r="ALD153" s="6"/>
      <c r="ALE153" s="6"/>
      <c r="ALF153" s="6"/>
      <c r="ALG153" s="6"/>
      <c r="ALH153" s="6"/>
      <c r="ALI153" s="6"/>
      <c r="ALJ153" s="6"/>
      <c r="ALK153" s="6"/>
      <c r="ALL153" s="6"/>
      <c r="ALM153" s="6"/>
      <c r="ALN153" s="6"/>
      <c r="ALO153" s="6"/>
      <c r="ALP153" s="6"/>
      <c r="ALQ153" s="6"/>
      <c r="ALR153" s="6"/>
      <c r="ALS153" s="6"/>
      <c r="ALT153" s="6"/>
      <c r="ALU153" s="6"/>
      <c r="ALV153" s="6"/>
      <c r="ALW153" s="6"/>
      <c r="ALX153" s="6"/>
      <c r="ALY153" s="6"/>
      <c r="ALZ153" s="6"/>
      <c r="AMA153" s="6"/>
      <c r="AMB153" s="6"/>
      <c r="AMC153" s="6"/>
      <c r="AMD153" s="6"/>
      <c r="AME153" s="6"/>
      <c r="AMF153" s="6"/>
      <c r="AMG153" s="6"/>
      <c r="AMH153" s="6"/>
      <c r="AMI153" s="6"/>
      <c r="AMJ153" s="6"/>
      <c r="AMK153" s="6"/>
      <c r="AML153" s="6"/>
    </row>
  </sheetData>
  <mergeCells count="6">
    <mergeCell ref="L7:P7"/>
    <mergeCell ref="A7:A8"/>
    <mergeCell ref="B7:B8"/>
    <mergeCell ref="D7:D8"/>
    <mergeCell ref="E7:E8"/>
    <mergeCell ref="F7:K7"/>
  </mergeCells>
  <phoneticPr fontId="32" type="noConversion"/>
  <conditionalFormatting sqref="E17:E20 E80:E81">
    <cfRule type="cellIs" dxfId="29" priority="7" operator="equal">
      <formula>0</formula>
    </cfRule>
    <cfRule type="expression" dxfId="28" priority="8">
      <formula>#DIV/0!</formula>
    </cfRule>
  </conditionalFormatting>
  <conditionalFormatting sqref="E50:E52">
    <cfRule type="cellIs" dxfId="27" priority="5" operator="equal">
      <formula>0</formula>
    </cfRule>
    <cfRule type="expression" dxfId="26" priority="6">
      <formula>#DIV/0!</formula>
    </cfRule>
  </conditionalFormatting>
  <conditionalFormatting sqref="E109:E110">
    <cfRule type="cellIs" dxfId="25" priority="1" operator="equal">
      <formula>0</formula>
    </cfRule>
    <cfRule type="expression" dxfId="24"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1-9
&amp;"Arial,Treknraksts"&amp;UKONDICIONĒŠANA.</oddHeader>
    <oddFooter>&amp;C&amp;8&amp;P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L152"/>
  <sheetViews>
    <sheetView zoomScaleNormal="100" workbookViewId="0">
      <selection activeCell="D4" sqref="D4"/>
    </sheetView>
  </sheetViews>
  <sheetFormatPr defaultColWidth="9.109375" defaultRowHeight="13.2" x14ac:dyDescent="0.25"/>
  <cols>
    <col min="1" max="1" width="7.44140625" style="3" customWidth="1"/>
    <col min="2" max="2" width="36.109375" style="1" customWidth="1"/>
    <col min="3" max="3" width="19.33203125" style="1" customWidth="1"/>
    <col min="4" max="4" width="6" style="2" customWidth="1"/>
    <col min="5" max="5" width="8.6640625" style="211" customWidth="1"/>
    <col min="6" max="6" width="6.33203125" style="3" customWidth="1"/>
    <col min="7" max="7" width="6.5546875" style="4" customWidth="1"/>
    <col min="8" max="8" width="7.33203125" style="5" customWidth="1"/>
    <col min="9" max="9" width="9.6640625"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201"/>
      <c r="F1" s="50"/>
      <c r="G1" s="51"/>
      <c r="H1" s="52"/>
      <c r="I1" s="52"/>
      <c r="J1" s="52"/>
      <c r="K1" s="52"/>
      <c r="L1" s="52"/>
      <c r="M1" s="52"/>
      <c r="N1" s="52"/>
      <c r="O1" s="52"/>
      <c r="P1" s="53"/>
    </row>
    <row r="2" spans="1:17" ht="13.8" x14ac:dyDescent="0.25">
      <c r="A2" s="48" t="s">
        <v>2</v>
      </c>
      <c r="B2" s="49"/>
      <c r="C2" s="49"/>
      <c r="D2" s="61" t="str">
        <f>KOPS!D2</f>
        <v>BIROJU ĒKAS JAUNBŪVE</v>
      </c>
      <c r="E2" s="201"/>
      <c r="F2" s="50"/>
      <c r="G2" s="51"/>
      <c r="H2" s="52"/>
      <c r="I2" s="52"/>
      <c r="J2" s="52"/>
      <c r="K2" s="52"/>
      <c r="L2" s="52"/>
      <c r="M2" s="52"/>
      <c r="N2" s="52"/>
      <c r="O2" s="52"/>
      <c r="P2" s="53"/>
    </row>
    <row r="3" spans="1:17" ht="13.8" x14ac:dyDescent="0.25">
      <c r="A3" s="48" t="s">
        <v>3</v>
      </c>
      <c r="B3" s="49"/>
      <c r="C3" s="49"/>
      <c r="D3" s="61" t="str">
        <f>KOPS!D3</f>
        <v>STIGU IELĀ 14, RĪGĀ</v>
      </c>
      <c r="E3" s="201"/>
      <c r="F3" s="50"/>
      <c r="G3" s="51"/>
      <c r="H3" s="52"/>
      <c r="I3" s="52"/>
      <c r="J3" s="52"/>
      <c r="K3" s="52"/>
      <c r="L3" s="52"/>
      <c r="M3" s="52"/>
      <c r="N3" s="52"/>
      <c r="O3" s="52"/>
      <c r="P3" s="53"/>
    </row>
    <row r="4" spans="1:17" ht="13.8" x14ac:dyDescent="0.25">
      <c r="A4" s="48" t="s">
        <v>4</v>
      </c>
      <c r="B4" s="49"/>
      <c r="C4" s="49"/>
      <c r="D4" s="113"/>
      <c r="E4" s="201"/>
      <c r="F4" s="50"/>
      <c r="G4" s="51"/>
      <c r="H4" s="52"/>
      <c r="I4" s="52"/>
      <c r="J4" s="52"/>
      <c r="K4" s="52"/>
      <c r="L4" s="52"/>
      <c r="M4" s="52"/>
      <c r="N4" s="52"/>
      <c r="O4" s="52"/>
      <c r="P4" s="53"/>
    </row>
    <row r="5" spans="1:17" ht="14.4" x14ac:dyDescent="0.25">
      <c r="A5" s="48" t="s">
        <v>1902</v>
      </c>
      <c r="B5" s="49"/>
      <c r="C5" s="49"/>
      <c r="D5" s="54"/>
      <c r="E5" s="201"/>
      <c r="F5" s="50"/>
      <c r="G5" s="51"/>
      <c r="H5" s="52"/>
      <c r="I5" s="52"/>
      <c r="J5" s="52"/>
      <c r="K5" s="52"/>
      <c r="L5" s="52"/>
      <c r="M5" s="52"/>
      <c r="N5" s="52"/>
      <c r="O5" s="55" t="s">
        <v>28</v>
      </c>
      <c r="P5" s="111">
        <f>P147</f>
        <v>0</v>
      </c>
    </row>
    <row r="6" spans="1:17" ht="13.8" x14ac:dyDescent="0.25">
      <c r="A6" s="10" t="str">
        <f>KOPT!A6</f>
        <v>Tāme sastādīta: 2020.gada februārī</v>
      </c>
      <c r="B6" s="49"/>
      <c r="C6" s="49"/>
      <c r="D6" s="54"/>
      <c r="E6" s="201"/>
      <c r="F6" s="50"/>
      <c r="G6" s="51"/>
      <c r="H6" s="52"/>
      <c r="I6" s="52"/>
      <c r="J6" s="52"/>
      <c r="K6" s="52"/>
      <c r="L6" s="52"/>
      <c r="M6" s="52"/>
      <c r="N6" s="52"/>
      <c r="O6" s="52"/>
      <c r="P6" s="53"/>
    </row>
    <row r="7" spans="1:17" ht="20.25" customHeight="1" x14ac:dyDescent="0.25">
      <c r="A7" s="427" t="s">
        <v>5</v>
      </c>
      <c r="B7" s="442" t="s">
        <v>43</v>
      </c>
      <c r="C7" s="213"/>
      <c r="D7" s="440" t="s">
        <v>6</v>
      </c>
      <c r="E7" s="444" t="s">
        <v>7</v>
      </c>
      <c r="F7" s="437" t="s">
        <v>8</v>
      </c>
      <c r="G7" s="437"/>
      <c r="H7" s="437"/>
      <c r="I7" s="437"/>
      <c r="J7" s="437"/>
      <c r="K7" s="439"/>
      <c r="L7" s="438" t="s">
        <v>11</v>
      </c>
      <c r="M7" s="437"/>
      <c r="N7" s="437"/>
      <c r="O7" s="437"/>
      <c r="P7" s="439"/>
      <c r="Q7" s="9"/>
    </row>
    <row r="8" spans="1:17" ht="78.75" customHeight="1" x14ac:dyDescent="0.25">
      <c r="A8" s="428"/>
      <c r="B8" s="443"/>
      <c r="C8" s="214"/>
      <c r="D8" s="441"/>
      <c r="E8" s="445"/>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28"/>
      <c r="E9" s="202"/>
      <c r="F9" s="34"/>
      <c r="G9" s="29"/>
      <c r="H9" s="31"/>
      <c r="I9" s="31"/>
      <c r="J9" s="35"/>
      <c r="K9" s="31"/>
      <c r="L9" s="35"/>
      <c r="M9" s="31"/>
      <c r="N9" s="35"/>
      <c r="O9" s="31"/>
      <c r="P9" s="36"/>
    </row>
    <row r="10" spans="1:17" s="156" customFormat="1" x14ac:dyDescent="0.25">
      <c r="A10" s="192"/>
      <c r="B10" s="187" t="s">
        <v>2642</v>
      </c>
      <c r="C10" s="234"/>
      <c r="D10" s="235"/>
      <c r="E10" s="340"/>
      <c r="F10" s="147"/>
      <c r="G10" s="107"/>
      <c r="H10" s="107"/>
      <c r="I10" s="107"/>
      <c r="J10" s="148"/>
      <c r="K10" s="107"/>
      <c r="L10" s="107"/>
      <c r="M10" s="107"/>
      <c r="N10" s="107"/>
      <c r="O10" s="107"/>
      <c r="P10" s="107"/>
    </row>
    <row r="11" spans="1:17" s="156" customFormat="1" ht="26.4" x14ac:dyDescent="0.25">
      <c r="A11" s="192">
        <v>1</v>
      </c>
      <c r="B11" s="376" t="s">
        <v>2958</v>
      </c>
      <c r="C11" s="234"/>
      <c r="D11" s="236" t="s">
        <v>59</v>
      </c>
      <c r="E11" s="341">
        <v>1</v>
      </c>
      <c r="F11" s="147"/>
      <c r="G11" s="107"/>
      <c r="H11" s="107"/>
      <c r="I11" s="107"/>
      <c r="J11" s="148"/>
      <c r="K11" s="107"/>
      <c r="L11" s="107"/>
      <c r="M11" s="107"/>
      <c r="N11" s="107"/>
      <c r="O11" s="107"/>
      <c r="P11" s="107"/>
    </row>
    <row r="12" spans="1:17" s="156" customFormat="1" ht="26.4" x14ac:dyDescent="0.25">
      <c r="A12" s="192">
        <v>2</v>
      </c>
      <c r="B12" s="376" t="s">
        <v>2959</v>
      </c>
      <c r="C12" s="234"/>
      <c r="D12" s="236" t="s">
        <v>59</v>
      </c>
      <c r="E12" s="341">
        <v>1</v>
      </c>
      <c r="F12" s="147"/>
      <c r="G12" s="107"/>
      <c r="H12" s="107"/>
      <c r="I12" s="107"/>
      <c r="J12" s="148"/>
      <c r="K12" s="107"/>
      <c r="L12" s="107"/>
      <c r="M12" s="107"/>
      <c r="N12" s="107"/>
      <c r="O12" s="107"/>
      <c r="P12" s="107"/>
    </row>
    <row r="13" spans="1:17" s="156" customFormat="1" ht="26.4" x14ac:dyDescent="0.25">
      <c r="A13" s="192">
        <v>3</v>
      </c>
      <c r="B13" s="376" t="s">
        <v>2960</v>
      </c>
      <c r="C13" s="234"/>
      <c r="D13" s="236" t="s">
        <v>59</v>
      </c>
      <c r="E13" s="341">
        <v>1</v>
      </c>
      <c r="F13" s="147"/>
      <c r="G13" s="107"/>
      <c r="H13" s="107"/>
      <c r="I13" s="107"/>
      <c r="J13" s="148"/>
      <c r="K13" s="107"/>
      <c r="L13" s="107"/>
      <c r="M13" s="107"/>
      <c r="N13" s="107"/>
      <c r="O13" s="107"/>
      <c r="P13" s="107"/>
    </row>
    <row r="14" spans="1:17" s="156" customFormat="1" ht="26.4" x14ac:dyDescent="0.25">
      <c r="A14" s="192">
        <v>4</v>
      </c>
      <c r="B14" s="376" t="s">
        <v>2961</v>
      </c>
      <c r="C14" s="234"/>
      <c r="D14" s="236" t="s">
        <v>59</v>
      </c>
      <c r="E14" s="341">
        <v>1</v>
      </c>
      <c r="F14" s="147"/>
      <c r="G14" s="107"/>
      <c r="H14" s="107"/>
      <c r="I14" s="107"/>
      <c r="J14" s="148"/>
      <c r="K14" s="107"/>
      <c r="L14" s="107"/>
      <c r="M14" s="107"/>
      <c r="N14" s="107"/>
      <c r="O14" s="107"/>
      <c r="P14" s="107"/>
    </row>
    <row r="15" spans="1:17" s="156" customFormat="1" ht="26.4" x14ac:dyDescent="0.25">
      <c r="A15" s="192">
        <v>5</v>
      </c>
      <c r="B15" s="376" t="s">
        <v>2962</v>
      </c>
      <c r="C15" s="234"/>
      <c r="D15" s="236" t="s">
        <v>59</v>
      </c>
      <c r="E15" s="341">
        <v>1</v>
      </c>
      <c r="F15" s="147"/>
      <c r="G15" s="107"/>
      <c r="H15" s="107"/>
      <c r="I15" s="107"/>
      <c r="J15" s="148"/>
      <c r="K15" s="107"/>
      <c r="L15" s="107"/>
      <c r="M15" s="107"/>
      <c r="N15" s="107"/>
      <c r="O15" s="107"/>
      <c r="P15" s="107"/>
    </row>
    <row r="16" spans="1:17" s="156" customFormat="1" ht="26.4" x14ac:dyDescent="0.25">
      <c r="A16" s="192">
        <v>6</v>
      </c>
      <c r="B16" s="376" t="s">
        <v>2963</v>
      </c>
      <c r="C16" s="234"/>
      <c r="D16" s="236" t="s">
        <v>59</v>
      </c>
      <c r="E16" s="341">
        <v>1</v>
      </c>
      <c r="F16" s="147"/>
      <c r="G16" s="107"/>
      <c r="H16" s="107"/>
      <c r="I16" s="107"/>
      <c r="J16" s="148"/>
      <c r="K16" s="107"/>
      <c r="L16" s="107"/>
      <c r="M16" s="107"/>
      <c r="N16" s="107"/>
      <c r="O16" s="107"/>
      <c r="P16" s="107"/>
    </row>
    <row r="17" spans="1:16" s="239" customFormat="1" ht="26.4" x14ac:dyDescent="0.25">
      <c r="A17" s="192">
        <v>7</v>
      </c>
      <c r="B17" s="377" t="s">
        <v>2964</v>
      </c>
      <c r="C17" s="238"/>
      <c r="D17" s="236" t="s">
        <v>59</v>
      </c>
      <c r="E17" s="342">
        <v>1</v>
      </c>
      <c r="F17" s="147"/>
      <c r="G17" s="107"/>
      <c r="H17" s="107"/>
      <c r="I17" s="107"/>
      <c r="J17" s="148"/>
      <c r="K17" s="107"/>
      <c r="L17" s="107"/>
      <c r="M17" s="107"/>
      <c r="N17" s="107"/>
      <c r="O17" s="107"/>
      <c r="P17" s="107"/>
    </row>
    <row r="18" spans="1:16" s="156" customFormat="1" ht="26.4" x14ac:dyDescent="0.25">
      <c r="A18" s="192">
        <v>8</v>
      </c>
      <c r="B18" s="376" t="s">
        <v>2965</v>
      </c>
      <c r="C18" s="234"/>
      <c r="D18" s="236" t="s">
        <v>59</v>
      </c>
      <c r="E18" s="343">
        <v>1</v>
      </c>
      <c r="F18" s="147"/>
      <c r="G18" s="107"/>
      <c r="H18" s="107"/>
      <c r="I18" s="107"/>
      <c r="J18" s="148"/>
      <c r="K18" s="107"/>
      <c r="L18" s="107"/>
      <c r="M18" s="107"/>
      <c r="N18" s="107"/>
      <c r="O18" s="107"/>
      <c r="P18" s="107"/>
    </row>
    <row r="19" spans="1:16" s="156" customFormat="1" x14ac:dyDescent="0.25">
      <c r="A19" s="192">
        <v>9</v>
      </c>
      <c r="B19" s="234" t="s">
        <v>2534</v>
      </c>
      <c r="C19" s="234"/>
      <c r="D19" s="236" t="s">
        <v>59</v>
      </c>
      <c r="E19" s="343">
        <v>1</v>
      </c>
      <c r="F19" s="147"/>
      <c r="G19" s="107"/>
      <c r="H19" s="107"/>
      <c r="I19" s="107"/>
      <c r="J19" s="148"/>
      <c r="K19" s="107"/>
      <c r="L19" s="107"/>
      <c r="M19" s="107"/>
      <c r="N19" s="107"/>
      <c r="O19" s="107"/>
      <c r="P19" s="107"/>
    </row>
    <row r="20" spans="1:16" s="156" customFormat="1" x14ac:dyDescent="0.25">
      <c r="A20" s="192"/>
      <c r="B20" s="187" t="s">
        <v>2643</v>
      </c>
      <c r="C20" s="234"/>
      <c r="D20" s="236"/>
      <c r="E20" s="343"/>
      <c r="F20" s="147"/>
      <c r="G20" s="107"/>
      <c r="H20" s="107"/>
      <c r="I20" s="107"/>
      <c r="J20" s="148"/>
      <c r="K20" s="107"/>
      <c r="L20" s="107"/>
      <c r="M20" s="107"/>
      <c r="N20" s="107"/>
      <c r="O20" s="107"/>
      <c r="P20" s="107"/>
    </row>
    <row r="21" spans="1:16" s="156" customFormat="1" ht="66" x14ac:dyDescent="0.25">
      <c r="A21" s="192">
        <v>10</v>
      </c>
      <c r="B21" s="234" t="s">
        <v>2894</v>
      </c>
      <c r="C21" s="234" t="s">
        <v>2644</v>
      </c>
      <c r="D21" s="236" t="s">
        <v>59</v>
      </c>
      <c r="E21" s="343">
        <v>1</v>
      </c>
      <c r="F21" s="147"/>
      <c r="G21" s="107"/>
      <c r="H21" s="107"/>
      <c r="I21" s="107"/>
      <c r="J21" s="148"/>
      <c r="K21" s="107"/>
      <c r="L21" s="107"/>
      <c r="M21" s="107"/>
      <c r="N21" s="107"/>
      <c r="O21" s="107"/>
      <c r="P21" s="107"/>
    </row>
    <row r="22" spans="1:16" s="156" customFormat="1" ht="26.4" x14ac:dyDescent="0.25">
      <c r="A22" s="192" t="s">
        <v>1938</v>
      </c>
      <c r="B22" s="234" t="s">
        <v>2895</v>
      </c>
      <c r="C22" s="234" t="s">
        <v>2644</v>
      </c>
      <c r="D22" s="236" t="s">
        <v>59</v>
      </c>
      <c r="E22" s="343">
        <v>1</v>
      </c>
      <c r="F22" s="147"/>
      <c r="G22" s="107"/>
      <c r="H22" s="107"/>
      <c r="I22" s="107"/>
      <c r="J22" s="148"/>
      <c r="K22" s="107"/>
      <c r="L22" s="107"/>
      <c r="M22" s="107"/>
      <c r="N22" s="107"/>
      <c r="O22" s="107"/>
      <c r="P22" s="107"/>
    </row>
    <row r="23" spans="1:16" s="156" customFormat="1" x14ac:dyDescent="0.25">
      <c r="A23" s="192"/>
      <c r="B23" s="376" t="s">
        <v>2966</v>
      </c>
      <c r="C23" s="234"/>
      <c r="D23" s="236" t="s">
        <v>59</v>
      </c>
      <c r="E23" s="343">
        <v>1</v>
      </c>
      <c r="F23" s="147"/>
      <c r="G23" s="107"/>
      <c r="H23" s="107"/>
      <c r="I23" s="107"/>
      <c r="J23" s="148"/>
      <c r="K23" s="107"/>
      <c r="L23" s="107"/>
      <c r="M23" s="107"/>
      <c r="N23" s="107"/>
      <c r="O23" s="107"/>
      <c r="P23" s="107"/>
    </row>
    <row r="24" spans="1:16" s="156" customFormat="1" x14ac:dyDescent="0.25">
      <c r="A24" s="192" t="s">
        <v>219</v>
      </c>
      <c r="B24" s="240" t="s">
        <v>2534</v>
      </c>
      <c r="C24" s="240"/>
      <c r="D24" s="236" t="s">
        <v>59</v>
      </c>
      <c r="E24" s="341">
        <v>1</v>
      </c>
      <c r="F24" s="147"/>
      <c r="G24" s="107"/>
      <c r="H24" s="107"/>
      <c r="I24" s="107"/>
      <c r="J24" s="148"/>
      <c r="K24" s="107"/>
      <c r="L24" s="107"/>
      <c r="M24" s="107"/>
      <c r="N24" s="107"/>
      <c r="O24" s="107"/>
      <c r="P24" s="107"/>
    </row>
    <row r="25" spans="1:16" s="156" customFormat="1" x14ac:dyDescent="0.25">
      <c r="A25" s="192"/>
      <c r="B25" s="188" t="s">
        <v>2524</v>
      </c>
      <c r="C25" s="240"/>
      <c r="D25" s="236"/>
      <c r="E25" s="341"/>
      <c r="F25" s="147"/>
      <c r="G25" s="107"/>
      <c r="H25" s="107"/>
      <c r="I25" s="107"/>
      <c r="J25" s="148"/>
      <c r="K25" s="107"/>
      <c r="L25" s="107"/>
      <c r="M25" s="107"/>
      <c r="N25" s="107"/>
      <c r="O25" s="107"/>
      <c r="P25" s="107"/>
    </row>
    <row r="26" spans="1:16" s="156" customFormat="1" x14ac:dyDescent="0.25">
      <c r="A26" s="192"/>
      <c r="B26" s="242" t="s">
        <v>2649</v>
      </c>
      <c r="C26" s="240"/>
      <c r="D26" s="236"/>
      <c r="E26" s="341"/>
      <c r="F26" s="147"/>
      <c r="G26" s="107"/>
      <c r="H26" s="107"/>
      <c r="I26" s="107"/>
      <c r="J26" s="148"/>
      <c r="K26" s="107"/>
      <c r="L26" s="107"/>
      <c r="M26" s="107"/>
      <c r="N26" s="107"/>
      <c r="O26" s="107"/>
      <c r="P26" s="107"/>
    </row>
    <row r="27" spans="1:16" s="156" customFormat="1" ht="79.2" x14ac:dyDescent="0.25">
      <c r="A27" s="192"/>
      <c r="B27" s="240" t="s">
        <v>2645</v>
      </c>
      <c r="C27" s="240"/>
      <c r="D27" s="236"/>
      <c r="E27" s="341"/>
      <c r="F27" s="147"/>
      <c r="G27" s="107"/>
      <c r="H27" s="107"/>
      <c r="I27" s="107"/>
      <c r="J27" s="148"/>
      <c r="K27" s="107"/>
      <c r="L27" s="107"/>
      <c r="M27" s="107"/>
      <c r="N27" s="107"/>
      <c r="O27" s="107"/>
      <c r="P27" s="107"/>
    </row>
    <row r="28" spans="1:16" s="156" customFormat="1" x14ac:dyDescent="0.25">
      <c r="A28" s="192" t="s">
        <v>253</v>
      </c>
      <c r="B28" s="240" t="s">
        <v>2646</v>
      </c>
      <c r="C28" s="240"/>
      <c r="D28" s="236" t="s">
        <v>56</v>
      </c>
      <c r="E28" s="341">
        <v>50</v>
      </c>
      <c r="F28" s="147"/>
      <c r="G28" s="107"/>
      <c r="H28" s="107"/>
      <c r="I28" s="107"/>
      <c r="J28" s="148"/>
      <c r="K28" s="107"/>
      <c r="L28" s="107"/>
      <c r="M28" s="107"/>
      <c r="N28" s="107"/>
      <c r="O28" s="107"/>
      <c r="P28" s="107"/>
    </row>
    <row r="29" spans="1:16" s="156" customFormat="1" x14ac:dyDescent="0.25">
      <c r="A29" s="192" t="s">
        <v>262</v>
      </c>
      <c r="B29" s="240" t="s">
        <v>2647</v>
      </c>
      <c r="C29" s="240"/>
      <c r="D29" s="236" t="s">
        <v>56</v>
      </c>
      <c r="E29" s="341">
        <v>220</v>
      </c>
      <c r="F29" s="147"/>
      <c r="G29" s="107"/>
      <c r="H29" s="107"/>
      <c r="I29" s="107"/>
      <c r="J29" s="148"/>
      <c r="K29" s="107"/>
      <c r="L29" s="107"/>
      <c r="M29" s="107"/>
      <c r="N29" s="107"/>
      <c r="O29" s="107"/>
      <c r="P29" s="107"/>
    </row>
    <row r="30" spans="1:16" s="156" customFormat="1" x14ac:dyDescent="0.25">
      <c r="A30" s="192" t="s">
        <v>264</v>
      </c>
      <c r="B30" s="240" t="s">
        <v>2648</v>
      </c>
      <c r="C30" s="240"/>
      <c r="D30" s="236" t="s">
        <v>56</v>
      </c>
      <c r="E30" s="341">
        <v>130</v>
      </c>
      <c r="F30" s="147"/>
      <c r="G30" s="107"/>
      <c r="H30" s="107"/>
      <c r="I30" s="107"/>
      <c r="J30" s="148"/>
      <c r="K30" s="107"/>
      <c r="L30" s="107"/>
      <c r="M30" s="107"/>
      <c r="N30" s="107"/>
      <c r="O30" s="107"/>
      <c r="P30" s="107"/>
    </row>
    <row r="31" spans="1:16" s="156" customFormat="1" x14ac:dyDescent="0.25">
      <c r="A31" s="192"/>
      <c r="B31" s="242" t="s">
        <v>2650</v>
      </c>
      <c r="C31" s="240"/>
      <c r="D31" s="236"/>
      <c r="E31" s="341"/>
      <c r="F31" s="147"/>
      <c r="G31" s="107"/>
      <c r="H31" s="107"/>
      <c r="I31" s="107"/>
      <c r="J31" s="148"/>
      <c r="K31" s="107"/>
      <c r="L31" s="107"/>
      <c r="M31" s="107"/>
      <c r="N31" s="107"/>
      <c r="O31" s="107"/>
      <c r="P31" s="107"/>
    </row>
    <row r="32" spans="1:16" s="156" customFormat="1" ht="79.2" x14ac:dyDescent="0.25">
      <c r="A32" s="192"/>
      <c r="B32" s="240" t="s">
        <v>2651</v>
      </c>
      <c r="C32" s="240"/>
      <c r="D32" s="236"/>
      <c r="E32" s="341"/>
      <c r="F32" s="147"/>
      <c r="G32" s="107"/>
      <c r="H32" s="107"/>
      <c r="I32" s="107"/>
      <c r="J32" s="148"/>
      <c r="K32" s="107"/>
      <c r="L32" s="107"/>
      <c r="M32" s="107"/>
      <c r="N32" s="107"/>
      <c r="O32" s="107"/>
      <c r="P32" s="107"/>
    </row>
    <row r="33" spans="1:16" s="156" customFormat="1" x14ac:dyDescent="0.25">
      <c r="A33" s="192" t="s">
        <v>267</v>
      </c>
      <c r="B33" s="240" t="s">
        <v>2652</v>
      </c>
      <c r="C33" s="240"/>
      <c r="D33" s="236" t="s">
        <v>56</v>
      </c>
      <c r="E33" s="378">
        <v>5600</v>
      </c>
      <c r="F33" s="147"/>
      <c r="G33" s="107"/>
      <c r="H33" s="107"/>
      <c r="I33" s="107"/>
      <c r="J33" s="148"/>
      <c r="K33" s="107"/>
      <c r="L33" s="107"/>
      <c r="M33" s="107"/>
      <c r="N33" s="107"/>
      <c r="O33" s="107"/>
      <c r="P33" s="107"/>
    </row>
    <row r="34" spans="1:16" s="156" customFormat="1" x14ac:dyDescent="0.25">
      <c r="A34" s="192" t="s">
        <v>292</v>
      </c>
      <c r="B34" s="240" t="s">
        <v>2653</v>
      </c>
      <c r="C34" s="240"/>
      <c r="D34" s="236" t="s">
        <v>56</v>
      </c>
      <c r="E34" s="341">
        <v>8500</v>
      </c>
      <c r="F34" s="147"/>
      <c r="G34" s="107"/>
      <c r="H34" s="107"/>
      <c r="I34" s="107"/>
      <c r="J34" s="148"/>
      <c r="K34" s="107"/>
      <c r="L34" s="107"/>
      <c r="M34" s="107"/>
      <c r="N34" s="107"/>
      <c r="O34" s="107"/>
      <c r="P34" s="107"/>
    </row>
    <row r="35" spans="1:16" s="156" customFormat="1" x14ac:dyDescent="0.25">
      <c r="A35" s="192" t="s">
        <v>295</v>
      </c>
      <c r="B35" s="240" t="s">
        <v>2654</v>
      </c>
      <c r="C35" s="240"/>
      <c r="D35" s="236" t="s">
        <v>56</v>
      </c>
      <c r="E35" s="378">
        <v>14000</v>
      </c>
      <c r="F35" s="147"/>
      <c r="G35" s="107"/>
      <c r="H35" s="107"/>
      <c r="I35" s="107"/>
      <c r="J35" s="148"/>
      <c r="K35" s="107"/>
      <c r="L35" s="107"/>
      <c r="M35" s="107"/>
      <c r="N35" s="107"/>
      <c r="O35" s="107"/>
      <c r="P35" s="107"/>
    </row>
    <row r="36" spans="1:16" s="156" customFormat="1" x14ac:dyDescent="0.25">
      <c r="A36" s="192" t="s">
        <v>313</v>
      </c>
      <c r="B36" s="240" t="s">
        <v>2655</v>
      </c>
      <c r="C36" s="240"/>
      <c r="D36" s="236" t="s">
        <v>56</v>
      </c>
      <c r="E36" s="341">
        <v>40</v>
      </c>
      <c r="F36" s="147"/>
      <c r="G36" s="107"/>
      <c r="H36" s="107"/>
      <c r="I36" s="107"/>
      <c r="J36" s="148"/>
      <c r="K36" s="107"/>
      <c r="L36" s="107"/>
      <c r="M36" s="107"/>
      <c r="N36" s="107"/>
      <c r="O36" s="107"/>
      <c r="P36" s="107"/>
    </row>
    <row r="37" spans="1:16" s="156" customFormat="1" x14ac:dyDescent="0.25">
      <c r="A37" s="192" t="s">
        <v>314</v>
      </c>
      <c r="B37" s="240" t="s">
        <v>2656</v>
      </c>
      <c r="C37" s="240"/>
      <c r="D37" s="236" t="s">
        <v>56</v>
      </c>
      <c r="E37" s="341">
        <v>100</v>
      </c>
      <c r="F37" s="147"/>
      <c r="G37" s="107"/>
      <c r="H37" s="107"/>
      <c r="I37" s="107"/>
      <c r="J37" s="148"/>
      <c r="K37" s="107"/>
      <c r="L37" s="107"/>
      <c r="M37" s="107"/>
      <c r="N37" s="107"/>
      <c r="O37" s="107"/>
      <c r="P37" s="107"/>
    </row>
    <row r="38" spans="1:16" s="156" customFormat="1" x14ac:dyDescent="0.25">
      <c r="A38" s="192" t="s">
        <v>316</v>
      </c>
      <c r="B38" s="193" t="s">
        <v>2657</v>
      </c>
      <c r="C38" s="240"/>
      <c r="D38" s="236" t="s">
        <v>56</v>
      </c>
      <c r="E38" s="341">
        <v>60</v>
      </c>
      <c r="F38" s="147"/>
      <c r="G38" s="107"/>
      <c r="H38" s="107"/>
      <c r="I38" s="107"/>
      <c r="J38" s="148"/>
      <c r="K38" s="107"/>
      <c r="L38" s="107"/>
      <c r="M38" s="107"/>
      <c r="N38" s="107"/>
      <c r="O38" s="107"/>
      <c r="P38" s="107"/>
    </row>
    <row r="39" spans="1:16" s="156" customFormat="1" x14ac:dyDescent="0.25">
      <c r="A39" s="192" t="s">
        <v>328</v>
      </c>
      <c r="B39" s="240" t="s">
        <v>2658</v>
      </c>
      <c r="C39" s="240"/>
      <c r="D39" s="236" t="s">
        <v>56</v>
      </c>
      <c r="E39" s="341">
        <v>30</v>
      </c>
      <c r="F39" s="147"/>
      <c r="G39" s="107"/>
      <c r="H39" s="107"/>
      <c r="I39" s="107"/>
      <c r="J39" s="148"/>
      <c r="K39" s="107"/>
      <c r="L39" s="107"/>
      <c r="M39" s="107"/>
      <c r="N39" s="107"/>
      <c r="O39" s="107"/>
      <c r="P39" s="107"/>
    </row>
    <row r="40" spans="1:16" s="156" customFormat="1" x14ac:dyDescent="0.25">
      <c r="A40" s="192"/>
      <c r="B40" s="242" t="s">
        <v>2659</v>
      </c>
      <c r="C40" s="242"/>
      <c r="D40" s="338"/>
      <c r="E40" s="344"/>
      <c r="F40" s="147"/>
      <c r="G40" s="107"/>
      <c r="H40" s="107"/>
      <c r="I40" s="107"/>
      <c r="J40" s="148"/>
      <c r="K40" s="107"/>
      <c r="L40" s="107"/>
      <c r="M40" s="107"/>
      <c r="N40" s="107"/>
      <c r="O40" s="107"/>
      <c r="P40" s="107"/>
    </row>
    <row r="41" spans="1:16" s="156" customFormat="1" ht="79.2" x14ac:dyDescent="0.25">
      <c r="A41" s="192"/>
      <c r="B41" s="240" t="s">
        <v>2660</v>
      </c>
      <c r="C41" s="240"/>
      <c r="D41" s="236"/>
      <c r="E41" s="341"/>
      <c r="F41" s="147"/>
      <c r="G41" s="107"/>
      <c r="H41" s="107"/>
      <c r="I41" s="107"/>
      <c r="J41" s="148"/>
      <c r="K41" s="107"/>
      <c r="L41" s="107"/>
      <c r="M41" s="107"/>
      <c r="N41" s="107"/>
      <c r="O41" s="107"/>
      <c r="P41" s="107"/>
    </row>
    <row r="42" spans="1:16" s="156" customFormat="1" x14ac:dyDescent="0.25">
      <c r="A42" s="192" t="s">
        <v>332</v>
      </c>
      <c r="B42" s="372" t="s">
        <v>2916</v>
      </c>
      <c r="C42" s="240"/>
      <c r="D42" s="373" t="s">
        <v>56</v>
      </c>
      <c r="E42" s="379">
        <v>60</v>
      </c>
      <c r="F42" s="147"/>
      <c r="G42" s="107"/>
      <c r="H42" s="107"/>
      <c r="I42" s="107"/>
      <c r="J42" s="148"/>
      <c r="K42" s="107"/>
      <c r="L42" s="107"/>
      <c r="M42" s="107"/>
      <c r="N42" s="107"/>
      <c r="O42" s="107"/>
      <c r="P42" s="107"/>
    </row>
    <row r="43" spans="1:16" s="156" customFormat="1" x14ac:dyDescent="0.25">
      <c r="A43" s="192" t="s">
        <v>334</v>
      </c>
      <c r="B43" s="240" t="s">
        <v>2652</v>
      </c>
      <c r="C43" s="240"/>
      <c r="D43" s="236" t="s">
        <v>56</v>
      </c>
      <c r="E43" s="379">
        <v>850</v>
      </c>
      <c r="F43" s="147"/>
      <c r="G43" s="107"/>
      <c r="H43" s="107"/>
      <c r="I43" s="107"/>
      <c r="J43" s="148"/>
      <c r="K43" s="107"/>
      <c r="L43" s="107"/>
      <c r="M43" s="107"/>
      <c r="N43" s="107"/>
      <c r="O43" s="107"/>
      <c r="P43" s="107"/>
    </row>
    <row r="44" spans="1:16" s="156" customFormat="1" x14ac:dyDescent="0.25">
      <c r="A44" s="192" t="s">
        <v>339</v>
      </c>
      <c r="B44" s="240" t="s">
        <v>2654</v>
      </c>
      <c r="C44" s="240"/>
      <c r="D44" s="236" t="s">
        <v>56</v>
      </c>
      <c r="E44" s="345">
        <v>150</v>
      </c>
      <c r="F44" s="147"/>
      <c r="G44" s="107"/>
      <c r="H44" s="107"/>
      <c r="I44" s="107"/>
      <c r="J44" s="148"/>
      <c r="K44" s="107"/>
      <c r="L44" s="107"/>
      <c r="M44" s="107"/>
      <c r="N44" s="107"/>
      <c r="O44" s="107"/>
      <c r="P44" s="107"/>
    </row>
    <row r="45" spans="1:16" s="156" customFormat="1" x14ac:dyDescent="0.25">
      <c r="A45" s="192"/>
      <c r="B45" s="242" t="s">
        <v>2917</v>
      </c>
      <c r="C45" s="240"/>
      <c r="D45" s="236"/>
      <c r="E45" s="345"/>
      <c r="F45" s="147"/>
      <c r="G45" s="107"/>
      <c r="H45" s="107"/>
      <c r="I45" s="107"/>
      <c r="J45" s="148"/>
      <c r="K45" s="107"/>
      <c r="L45" s="107"/>
      <c r="M45" s="107"/>
      <c r="N45" s="107"/>
      <c r="O45" s="107"/>
      <c r="P45" s="107"/>
    </row>
    <row r="46" spans="1:16" s="156" customFormat="1" x14ac:dyDescent="0.25">
      <c r="A46" s="192" t="s">
        <v>2409</v>
      </c>
      <c r="B46" s="372" t="s">
        <v>2918</v>
      </c>
      <c r="C46" s="240"/>
      <c r="D46" s="236" t="s">
        <v>56</v>
      </c>
      <c r="E46" s="379">
        <v>1250</v>
      </c>
      <c r="F46" s="147"/>
      <c r="G46" s="107"/>
      <c r="H46" s="107"/>
      <c r="I46" s="107"/>
      <c r="J46" s="148"/>
      <c r="K46" s="107"/>
      <c r="L46" s="107"/>
      <c r="M46" s="107"/>
      <c r="N46" s="107"/>
      <c r="O46" s="107"/>
      <c r="P46" s="107"/>
    </row>
    <row r="47" spans="1:16" s="156" customFormat="1" x14ac:dyDescent="0.25">
      <c r="A47" s="192"/>
      <c r="B47" s="372" t="s">
        <v>2967</v>
      </c>
      <c r="C47" s="240"/>
      <c r="D47" s="236" t="s">
        <v>56</v>
      </c>
      <c r="E47" s="379">
        <v>2500</v>
      </c>
      <c r="F47" s="147"/>
      <c r="G47" s="107"/>
      <c r="H47" s="107"/>
      <c r="I47" s="107"/>
      <c r="J47" s="148"/>
      <c r="K47" s="107"/>
      <c r="L47" s="107"/>
      <c r="M47" s="107"/>
      <c r="N47" s="107"/>
      <c r="O47" s="107"/>
      <c r="P47" s="107"/>
    </row>
    <row r="48" spans="1:16" s="156" customFormat="1" x14ac:dyDescent="0.25">
      <c r="A48" s="192" t="s">
        <v>2410</v>
      </c>
      <c r="B48" s="372" t="s">
        <v>2919</v>
      </c>
      <c r="C48" s="240"/>
      <c r="D48" s="236" t="s">
        <v>56</v>
      </c>
      <c r="E48" s="379">
        <v>60</v>
      </c>
      <c r="F48" s="147"/>
      <c r="G48" s="107"/>
      <c r="H48" s="107"/>
      <c r="I48" s="107"/>
      <c r="J48" s="148"/>
      <c r="K48" s="107"/>
      <c r="L48" s="107"/>
      <c r="M48" s="107"/>
      <c r="N48" s="107"/>
      <c r="O48" s="107"/>
      <c r="P48" s="107"/>
    </row>
    <row r="49" spans="1:16" s="156" customFormat="1" x14ac:dyDescent="0.25">
      <c r="A49" s="192" t="s">
        <v>2411</v>
      </c>
      <c r="B49" s="372" t="s">
        <v>2920</v>
      </c>
      <c r="C49" s="240"/>
      <c r="D49" s="236" t="s">
        <v>56</v>
      </c>
      <c r="E49" s="379">
        <v>120</v>
      </c>
      <c r="F49" s="147"/>
      <c r="G49" s="107"/>
      <c r="H49" s="107"/>
      <c r="I49" s="107"/>
      <c r="J49" s="148"/>
      <c r="K49" s="107"/>
      <c r="L49" s="107"/>
      <c r="M49" s="107"/>
      <c r="N49" s="107"/>
      <c r="O49" s="107"/>
      <c r="P49" s="107"/>
    </row>
    <row r="50" spans="1:16" s="156" customFormat="1" x14ac:dyDescent="0.25">
      <c r="A50" s="192"/>
      <c r="B50" s="242" t="s">
        <v>2921</v>
      </c>
      <c r="C50" s="240"/>
      <c r="D50" s="236"/>
      <c r="E50" s="345"/>
      <c r="F50" s="147"/>
      <c r="G50" s="107"/>
      <c r="H50" s="107"/>
      <c r="I50" s="107"/>
      <c r="J50" s="148"/>
      <c r="K50" s="107"/>
      <c r="L50" s="107"/>
      <c r="M50" s="107"/>
      <c r="N50" s="107"/>
      <c r="O50" s="107"/>
      <c r="P50" s="107"/>
    </row>
    <row r="51" spans="1:16" s="156" customFormat="1" ht="26.4" x14ac:dyDescent="0.25">
      <c r="A51" s="192" t="s">
        <v>2412</v>
      </c>
      <c r="B51" s="372" t="s">
        <v>2922</v>
      </c>
      <c r="C51" s="240"/>
      <c r="D51" s="236" t="s">
        <v>56</v>
      </c>
      <c r="E51" s="379">
        <v>250</v>
      </c>
      <c r="F51" s="147"/>
      <c r="G51" s="107"/>
      <c r="H51" s="107"/>
      <c r="I51" s="107"/>
      <c r="J51" s="148"/>
      <c r="K51" s="107"/>
      <c r="L51" s="107"/>
      <c r="M51" s="107"/>
      <c r="N51" s="107"/>
      <c r="O51" s="107"/>
      <c r="P51" s="107"/>
    </row>
    <row r="52" spans="1:16" s="156" customFormat="1" ht="26.4" x14ac:dyDescent="0.25">
      <c r="A52" s="192" t="s">
        <v>2413</v>
      </c>
      <c r="B52" s="372" t="s">
        <v>2923</v>
      </c>
      <c r="C52" s="240"/>
      <c r="D52" s="236" t="s">
        <v>56</v>
      </c>
      <c r="E52" s="379">
        <v>150</v>
      </c>
      <c r="F52" s="147"/>
      <c r="G52" s="107"/>
      <c r="H52" s="107"/>
      <c r="I52" s="107"/>
      <c r="J52" s="148"/>
      <c r="K52" s="107"/>
      <c r="L52" s="107"/>
      <c r="M52" s="107"/>
      <c r="N52" s="107"/>
      <c r="O52" s="107"/>
      <c r="P52" s="107"/>
    </row>
    <row r="53" spans="1:16" s="156" customFormat="1" ht="26.4" x14ac:dyDescent="0.25">
      <c r="A53" s="192" t="s">
        <v>2414</v>
      </c>
      <c r="B53" s="372" t="s">
        <v>2924</v>
      </c>
      <c r="C53" s="240"/>
      <c r="D53" s="236" t="s">
        <v>56</v>
      </c>
      <c r="E53" s="379">
        <v>400</v>
      </c>
      <c r="F53" s="147"/>
      <c r="G53" s="107"/>
      <c r="H53" s="107"/>
      <c r="I53" s="107"/>
      <c r="J53" s="148"/>
      <c r="K53" s="107"/>
      <c r="L53" s="107"/>
      <c r="M53" s="107"/>
      <c r="N53" s="107"/>
      <c r="O53" s="107"/>
      <c r="P53" s="107"/>
    </row>
    <row r="54" spans="1:16" s="156" customFormat="1" x14ac:dyDescent="0.25">
      <c r="A54" s="192"/>
      <c r="B54" s="240"/>
      <c r="C54" s="240"/>
      <c r="D54" s="236"/>
      <c r="E54" s="345"/>
      <c r="F54" s="147"/>
      <c r="G54" s="107"/>
      <c r="H54" s="107"/>
      <c r="I54" s="107"/>
      <c r="J54" s="148"/>
      <c r="K54" s="107"/>
      <c r="L54" s="107"/>
      <c r="M54" s="107"/>
      <c r="N54" s="107"/>
      <c r="O54" s="107"/>
      <c r="P54" s="107"/>
    </row>
    <row r="55" spans="1:16" s="156" customFormat="1" x14ac:dyDescent="0.25">
      <c r="A55" s="192" t="s">
        <v>2415</v>
      </c>
      <c r="B55" s="240" t="s">
        <v>2661</v>
      </c>
      <c r="C55" s="240"/>
      <c r="D55" s="236" t="s">
        <v>59</v>
      </c>
      <c r="E55" s="345">
        <v>8</v>
      </c>
      <c r="F55" s="147"/>
      <c r="G55" s="107"/>
      <c r="H55" s="107"/>
      <c r="I55" s="107"/>
      <c r="J55" s="148"/>
      <c r="K55" s="107"/>
      <c r="L55" s="107"/>
      <c r="M55" s="107"/>
      <c r="N55" s="107"/>
      <c r="O55" s="107"/>
      <c r="P55" s="107"/>
    </row>
    <row r="56" spans="1:16" s="156" customFormat="1" x14ac:dyDescent="0.25">
      <c r="A56" s="192" t="s">
        <v>2416</v>
      </c>
      <c r="B56" s="240" t="s">
        <v>2662</v>
      </c>
      <c r="C56" s="240"/>
      <c r="D56" s="236" t="s">
        <v>59</v>
      </c>
      <c r="E56" s="341">
        <v>6</v>
      </c>
      <c r="F56" s="147"/>
      <c r="G56" s="107"/>
      <c r="H56" s="107"/>
      <c r="I56" s="107"/>
      <c r="J56" s="148"/>
      <c r="K56" s="107"/>
      <c r="L56" s="107"/>
      <c r="M56" s="107"/>
      <c r="N56" s="107"/>
      <c r="O56" s="107"/>
      <c r="P56" s="107"/>
    </row>
    <row r="57" spans="1:16" s="156" customFormat="1" x14ac:dyDescent="0.25">
      <c r="A57" s="192" t="s">
        <v>2417</v>
      </c>
      <c r="B57" s="240" t="s">
        <v>2663</v>
      </c>
      <c r="C57" s="240"/>
      <c r="D57" s="236" t="s">
        <v>59</v>
      </c>
      <c r="E57" s="341">
        <v>6</v>
      </c>
      <c r="F57" s="147"/>
      <c r="G57" s="107"/>
      <c r="H57" s="107"/>
      <c r="I57" s="107"/>
      <c r="J57" s="148"/>
      <c r="K57" s="107"/>
      <c r="L57" s="107"/>
      <c r="M57" s="107"/>
      <c r="N57" s="107"/>
      <c r="O57" s="107"/>
      <c r="P57" s="107"/>
    </row>
    <row r="58" spans="1:16" s="156" customFormat="1" x14ac:dyDescent="0.25">
      <c r="A58" s="192" t="s">
        <v>2418</v>
      </c>
      <c r="B58" s="240" t="s">
        <v>2664</v>
      </c>
      <c r="C58" s="240"/>
      <c r="D58" s="236" t="s">
        <v>59</v>
      </c>
      <c r="E58" s="341">
        <v>4</v>
      </c>
      <c r="F58" s="147"/>
      <c r="G58" s="107"/>
      <c r="H58" s="107"/>
      <c r="I58" s="107"/>
      <c r="J58" s="148"/>
      <c r="K58" s="107"/>
      <c r="L58" s="107"/>
      <c r="M58" s="107"/>
      <c r="N58" s="107"/>
      <c r="O58" s="107"/>
      <c r="P58" s="107"/>
    </row>
    <row r="59" spans="1:16" s="156" customFormat="1" ht="26.4" x14ac:dyDescent="0.25">
      <c r="A59" s="192" t="s">
        <v>2420</v>
      </c>
      <c r="B59" s="372" t="s">
        <v>2896</v>
      </c>
      <c r="C59" s="372"/>
      <c r="D59" s="373" t="s">
        <v>56</v>
      </c>
      <c r="E59" s="378">
        <v>32</v>
      </c>
      <c r="F59" s="147"/>
      <c r="G59" s="107"/>
      <c r="H59" s="107"/>
      <c r="I59" s="107"/>
      <c r="J59" s="148"/>
      <c r="K59" s="107"/>
      <c r="L59" s="107"/>
      <c r="M59" s="107"/>
      <c r="N59" s="107"/>
      <c r="O59" s="107"/>
      <c r="P59" s="107"/>
    </row>
    <row r="60" spans="1:16" s="156" customFormat="1" x14ac:dyDescent="0.25">
      <c r="A60" s="192" t="s">
        <v>2421</v>
      </c>
      <c r="B60" s="240" t="s">
        <v>2534</v>
      </c>
      <c r="C60" s="240"/>
      <c r="D60" s="236" t="s">
        <v>59</v>
      </c>
      <c r="E60" s="341">
        <v>1</v>
      </c>
      <c r="F60" s="147"/>
      <c r="G60" s="107"/>
      <c r="H60" s="107"/>
      <c r="I60" s="107"/>
      <c r="J60" s="148"/>
      <c r="K60" s="107"/>
      <c r="L60" s="107"/>
      <c r="M60" s="107"/>
      <c r="N60" s="107"/>
      <c r="O60" s="107"/>
      <c r="P60" s="107"/>
    </row>
    <row r="61" spans="1:16" s="156" customFormat="1" x14ac:dyDescent="0.25">
      <c r="A61" s="192"/>
      <c r="B61" s="188" t="s">
        <v>2665</v>
      </c>
      <c r="C61" s="188"/>
      <c r="D61" s="339"/>
      <c r="E61" s="346"/>
      <c r="F61" s="147"/>
      <c r="G61" s="107"/>
      <c r="H61" s="107"/>
      <c r="I61" s="107"/>
      <c r="J61" s="148"/>
      <c r="K61" s="107"/>
      <c r="L61" s="107"/>
      <c r="M61" s="107"/>
      <c r="N61" s="107"/>
      <c r="O61" s="107"/>
      <c r="P61" s="107"/>
    </row>
    <row r="62" spans="1:16" s="156" customFormat="1" x14ac:dyDescent="0.25">
      <c r="A62" s="192" t="s">
        <v>2422</v>
      </c>
      <c r="B62" s="240" t="s">
        <v>2666</v>
      </c>
      <c r="C62" s="240"/>
      <c r="D62" s="236" t="s">
        <v>59</v>
      </c>
      <c r="E62" s="341">
        <v>1</v>
      </c>
      <c r="F62" s="147"/>
      <c r="G62" s="107"/>
      <c r="H62" s="107"/>
      <c r="I62" s="107"/>
      <c r="J62" s="148"/>
      <c r="K62" s="107"/>
      <c r="L62" s="107"/>
      <c r="M62" s="107"/>
      <c r="N62" s="107"/>
      <c r="O62" s="107"/>
      <c r="P62" s="107"/>
    </row>
    <row r="63" spans="1:16" s="156" customFormat="1" x14ac:dyDescent="0.25">
      <c r="A63" s="192" t="s">
        <v>2423</v>
      </c>
      <c r="B63" s="240" t="s">
        <v>2667</v>
      </c>
      <c r="C63" s="240"/>
      <c r="D63" s="236" t="s">
        <v>56</v>
      </c>
      <c r="E63" s="341">
        <v>8000</v>
      </c>
      <c r="F63" s="147"/>
      <c r="G63" s="107"/>
      <c r="H63" s="107"/>
      <c r="I63" s="107"/>
      <c r="J63" s="148"/>
      <c r="K63" s="107"/>
      <c r="L63" s="107"/>
      <c r="M63" s="107"/>
      <c r="N63" s="107"/>
      <c r="O63" s="107"/>
      <c r="P63" s="107"/>
    </row>
    <row r="64" spans="1:16" s="156" customFormat="1" x14ac:dyDescent="0.25">
      <c r="A64" s="192" t="s">
        <v>2424</v>
      </c>
      <c r="B64" s="240" t="s">
        <v>2668</v>
      </c>
      <c r="C64" s="240"/>
      <c r="D64" s="236" t="s">
        <v>56</v>
      </c>
      <c r="E64" s="341">
        <v>9000</v>
      </c>
      <c r="F64" s="147"/>
      <c r="G64" s="107"/>
      <c r="H64" s="107"/>
      <c r="I64" s="107"/>
      <c r="J64" s="148"/>
      <c r="K64" s="107"/>
      <c r="L64" s="107"/>
      <c r="M64" s="107"/>
      <c r="N64" s="107"/>
      <c r="O64" s="107"/>
      <c r="P64" s="107"/>
    </row>
    <row r="65" spans="1:16" s="156" customFormat="1" x14ac:dyDescent="0.25">
      <c r="A65" s="192" t="s">
        <v>2425</v>
      </c>
      <c r="B65" s="234" t="s">
        <v>2669</v>
      </c>
      <c r="C65" s="244"/>
      <c r="D65" s="236" t="s">
        <v>56</v>
      </c>
      <c r="E65" s="345">
        <v>120</v>
      </c>
      <c r="F65" s="147"/>
      <c r="G65" s="107"/>
      <c r="H65" s="107"/>
      <c r="I65" s="107"/>
      <c r="J65" s="148"/>
      <c r="K65" s="107"/>
      <c r="L65" s="107"/>
      <c r="M65" s="107"/>
      <c r="N65" s="107"/>
      <c r="O65" s="107"/>
      <c r="P65" s="107"/>
    </row>
    <row r="66" spans="1:16" s="156" customFormat="1" x14ac:dyDescent="0.25">
      <c r="A66" s="192" t="s">
        <v>2426</v>
      </c>
      <c r="B66" s="235" t="s">
        <v>2670</v>
      </c>
      <c r="C66" s="349"/>
      <c r="D66" s="236" t="s">
        <v>59</v>
      </c>
      <c r="E66" s="341">
        <v>17120</v>
      </c>
      <c r="F66" s="147"/>
      <c r="G66" s="107"/>
      <c r="H66" s="107"/>
      <c r="I66" s="107"/>
      <c r="J66" s="148"/>
      <c r="K66" s="107"/>
      <c r="L66" s="107"/>
      <c r="M66" s="107"/>
      <c r="N66" s="107"/>
      <c r="O66" s="107"/>
      <c r="P66" s="107"/>
    </row>
    <row r="67" spans="1:16" s="156" customFormat="1" ht="26.4" x14ac:dyDescent="0.25">
      <c r="A67" s="192" t="s">
        <v>2427</v>
      </c>
      <c r="B67" s="380" t="s">
        <v>2925</v>
      </c>
      <c r="C67" s="349"/>
      <c r="D67" s="236" t="s">
        <v>56</v>
      </c>
      <c r="E67" s="341">
        <v>255</v>
      </c>
      <c r="F67" s="147"/>
      <c r="G67" s="107"/>
      <c r="H67" s="107"/>
      <c r="I67" s="107"/>
      <c r="J67" s="148"/>
      <c r="K67" s="107"/>
      <c r="L67" s="107"/>
      <c r="M67" s="107"/>
      <c r="N67" s="107"/>
      <c r="O67" s="107"/>
      <c r="P67" s="107"/>
    </row>
    <row r="68" spans="1:16" s="156" customFormat="1" x14ac:dyDescent="0.25">
      <c r="A68" s="192" t="s">
        <v>2428</v>
      </c>
      <c r="B68" s="235" t="s">
        <v>2671</v>
      </c>
      <c r="C68" s="349"/>
      <c r="D68" s="236" t="s">
        <v>59</v>
      </c>
      <c r="E68" s="341">
        <v>250</v>
      </c>
      <c r="F68" s="147"/>
      <c r="G68" s="107"/>
      <c r="H68" s="107"/>
      <c r="I68" s="107"/>
      <c r="J68" s="148"/>
      <c r="K68" s="107"/>
      <c r="L68" s="107"/>
      <c r="M68" s="107"/>
      <c r="N68" s="107"/>
      <c r="O68" s="107"/>
      <c r="P68" s="107"/>
    </row>
    <row r="69" spans="1:16" s="156" customFormat="1" x14ac:dyDescent="0.25">
      <c r="A69" s="192" t="s">
        <v>2429</v>
      </c>
      <c r="B69" s="235" t="s">
        <v>2672</v>
      </c>
      <c r="C69" s="349"/>
      <c r="D69" s="236" t="s">
        <v>59</v>
      </c>
      <c r="E69" s="341">
        <v>120</v>
      </c>
      <c r="F69" s="147"/>
      <c r="G69" s="107"/>
      <c r="H69" s="107"/>
      <c r="I69" s="107"/>
      <c r="J69" s="148"/>
      <c r="K69" s="107"/>
      <c r="L69" s="107"/>
      <c r="M69" s="107"/>
      <c r="N69" s="107"/>
      <c r="O69" s="107"/>
      <c r="P69" s="107"/>
    </row>
    <row r="70" spans="1:16" s="156" customFormat="1" ht="26.4" x14ac:dyDescent="0.25">
      <c r="A70" s="192" t="s">
        <v>2430</v>
      </c>
      <c r="B70" s="380" t="s">
        <v>2926</v>
      </c>
      <c r="C70" s="349"/>
      <c r="D70" s="236" t="s">
        <v>56</v>
      </c>
      <c r="E70" s="341">
        <v>120</v>
      </c>
      <c r="F70" s="147"/>
      <c r="G70" s="107"/>
      <c r="H70" s="107"/>
      <c r="I70" s="107"/>
      <c r="J70" s="148"/>
      <c r="K70" s="107"/>
      <c r="L70" s="107"/>
      <c r="M70" s="107"/>
      <c r="N70" s="107"/>
      <c r="O70" s="107"/>
      <c r="P70" s="107"/>
    </row>
    <row r="71" spans="1:16" s="156" customFormat="1" x14ac:dyDescent="0.25">
      <c r="A71" s="192" t="s">
        <v>2431</v>
      </c>
      <c r="B71" s="235" t="s">
        <v>2671</v>
      </c>
      <c r="C71" s="349"/>
      <c r="D71" s="236" t="s">
        <v>59</v>
      </c>
      <c r="E71" s="341">
        <v>120</v>
      </c>
      <c r="F71" s="147"/>
      <c r="G71" s="107"/>
      <c r="H71" s="107"/>
      <c r="I71" s="107"/>
      <c r="J71" s="148"/>
      <c r="K71" s="107"/>
      <c r="L71" s="107"/>
      <c r="M71" s="107"/>
      <c r="N71" s="107"/>
      <c r="O71" s="107"/>
      <c r="P71" s="107"/>
    </row>
    <row r="72" spans="1:16" s="156" customFormat="1" x14ac:dyDescent="0.25">
      <c r="A72" s="192" t="s">
        <v>2434</v>
      </c>
      <c r="B72" s="235" t="s">
        <v>2673</v>
      </c>
      <c r="C72" s="349"/>
      <c r="D72" s="236" t="s">
        <v>59</v>
      </c>
      <c r="E72" s="341">
        <v>60</v>
      </c>
      <c r="F72" s="147"/>
      <c r="G72" s="107"/>
      <c r="H72" s="107"/>
      <c r="I72" s="107"/>
      <c r="J72" s="148"/>
      <c r="K72" s="107"/>
      <c r="L72" s="107"/>
      <c r="M72" s="107"/>
      <c r="N72" s="107"/>
      <c r="O72" s="107"/>
      <c r="P72" s="107"/>
    </row>
    <row r="73" spans="1:16" s="156" customFormat="1" x14ac:dyDescent="0.25">
      <c r="A73" s="192" t="s">
        <v>2435</v>
      </c>
      <c r="B73" s="380" t="s">
        <v>2927</v>
      </c>
      <c r="C73" s="349"/>
      <c r="D73" s="373" t="s">
        <v>56</v>
      </c>
      <c r="E73" s="378">
        <v>20</v>
      </c>
      <c r="F73" s="147"/>
      <c r="G73" s="107"/>
      <c r="H73" s="107"/>
      <c r="I73" s="107"/>
      <c r="J73" s="148"/>
      <c r="K73" s="107"/>
      <c r="L73" s="107"/>
      <c r="M73" s="107"/>
      <c r="N73" s="107"/>
      <c r="O73" s="107"/>
      <c r="P73" s="107"/>
    </row>
    <row r="74" spans="1:16" s="156" customFormat="1" x14ac:dyDescent="0.25">
      <c r="A74" s="192" t="s">
        <v>2436</v>
      </c>
      <c r="B74" s="380" t="s">
        <v>2671</v>
      </c>
      <c r="C74" s="349"/>
      <c r="D74" s="373" t="s">
        <v>59</v>
      </c>
      <c r="E74" s="378">
        <v>20</v>
      </c>
      <c r="F74" s="147"/>
      <c r="G74" s="107"/>
      <c r="H74" s="107"/>
      <c r="I74" s="107"/>
      <c r="J74" s="148"/>
      <c r="K74" s="107"/>
      <c r="L74" s="107"/>
      <c r="M74" s="107"/>
      <c r="N74" s="107"/>
      <c r="O74" s="107"/>
      <c r="P74" s="107"/>
    </row>
    <row r="75" spans="1:16" s="156" customFormat="1" x14ac:dyDescent="0.25">
      <c r="A75" s="192" t="s">
        <v>2437</v>
      </c>
      <c r="B75" s="380" t="s">
        <v>2928</v>
      </c>
      <c r="C75" s="349"/>
      <c r="D75" s="373" t="s">
        <v>56</v>
      </c>
      <c r="E75" s="378">
        <v>30</v>
      </c>
      <c r="F75" s="147"/>
      <c r="G75" s="107"/>
      <c r="H75" s="107"/>
      <c r="I75" s="107"/>
      <c r="J75" s="148"/>
      <c r="K75" s="107"/>
      <c r="L75" s="107"/>
      <c r="M75" s="107"/>
      <c r="N75" s="107"/>
      <c r="O75" s="107"/>
      <c r="P75" s="107"/>
    </row>
    <row r="76" spans="1:16" s="156" customFormat="1" x14ac:dyDescent="0.25">
      <c r="A76" s="192" t="s">
        <v>2438</v>
      </c>
      <c r="B76" s="380" t="s">
        <v>2929</v>
      </c>
      <c r="C76" s="349"/>
      <c r="D76" s="373" t="s">
        <v>59</v>
      </c>
      <c r="E76" s="378">
        <v>20</v>
      </c>
      <c r="F76" s="147"/>
      <c r="G76" s="107"/>
      <c r="H76" s="107"/>
      <c r="I76" s="107"/>
      <c r="J76" s="148"/>
      <c r="K76" s="107"/>
      <c r="L76" s="107"/>
      <c r="M76" s="107"/>
      <c r="N76" s="107"/>
      <c r="O76" s="107"/>
      <c r="P76" s="107"/>
    </row>
    <row r="77" spans="1:16" s="156" customFormat="1" ht="26.4" x14ac:dyDescent="0.25">
      <c r="A77" s="192" t="s">
        <v>2439</v>
      </c>
      <c r="B77" s="235" t="s">
        <v>2674</v>
      </c>
      <c r="C77" s="349"/>
      <c r="D77" s="236" t="s">
        <v>59</v>
      </c>
      <c r="E77" s="341">
        <v>10</v>
      </c>
      <c r="F77" s="147"/>
      <c r="G77" s="107"/>
      <c r="H77" s="107"/>
      <c r="I77" s="107"/>
      <c r="J77" s="148"/>
      <c r="K77" s="107"/>
      <c r="L77" s="107"/>
      <c r="M77" s="107"/>
      <c r="N77" s="107"/>
      <c r="O77" s="107"/>
      <c r="P77" s="107"/>
    </row>
    <row r="78" spans="1:16" s="156" customFormat="1" ht="26.4" x14ac:dyDescent="0.25">
      <c r="A78" s="192" t="s">
        <v>2440</v>
      </c>
      <c r="B78" s="234" t="s">
        <v>2675</v>
      </c>
      <c r="C78" s="244"/>
      <c r="D78" s="351" t="s">
        <v>347</v>
      </c>
      <c r="E78" s="345">
        <v>40000</v>
      </c>
      <c r="F78" s="147"/>
      <c r="G78" s="107"/>
      <c r="H78" s="107"/>
      <c r="I78" s="107"/>
      <c r="J78" s="148"/>
      <c r="K78" s="107"/>
      <c r="L78" s="107"/>
      <c r="M78" s="107"/>
      <c r="N78" s="107"/>
      <c r="O78" s="107"/>
      <c r="P78" s="107"/>
    </row>
    <row r="79" spans="1:16" s="156" customFormat="1" x14ac:dyDescent="0.25">
      <c r="A79" s="192" t="s">
        <v>2441</v>
      </c>
      <c r="B79" s="235" t="s">
        <v>2534</v>
      </c>
      <c r="C79" s="349"/>
      <c r="D79" s="236" t="s">
        <v>59</v>
      </c>
      <c r="E79" s="341">
        <v>1</v>
      </c>
      <c r="F79" s="147"/>
      <c r="G79" s="107"/>
      <c r="H79" s="107"/>
      <c r="I79" s="107"/>
      <c r="J79" s="148"/>
      <c r="K79" s="107"/>
      <c r="L79" s="107"/>
      <c r="M79" s="107"/>
      <c r="N79" s="107"/>
      <c r="O79" s="107"/>
      <c r="P79" s="107"/>
    </row>
    <row r="80" spans="1:16" s="156" customFormat="1" x14ac:dyDescent="0.25">
      <c r="A80" s="192"/>
      <c r="B80" s="190" t="s">
        <v>2676</v>
      </c>
      <c r="C80" s="350"/>
      <c r="D80" s="339"/>
      <c r="E80" s="346"/>
      <c r="F80" s="147"/>
      <c r="G80" s="107"/>
      <c r="H80" s="107"/>
      <c r="I80" s="107"/>
      <c r="J80" s="148"/>
      <c r="K80" s="107"/>
      <c r="L80" s="107"/>
      <c r="M80" s="107"/>
      <c r="N80" s="107"/>
      <c r="O80" s="107"/>
      <c r="P80" s="107"/>
    </row>
    <row r="81" spans="1:16" s="156" customFormat="1" x14ac:dyDescent="0.25">
      <c r="A81" s="192" t="s">
        <v>2442</v>
      </c>
      <c r="B81" s="234" t="s">
        <v>2677</v>
      </c>
      <c r="C81" s="234"/>
      <c r="D81" s="236" t="s">
        <v>347</v>
      </c>
      <c r="E81" s="411">
        <v>9</v>
      </c>
      <c r="F81" s="147"/>
      <c r="G81" s="107"/>
      <c r="H81" s="107"/>
      <c r="I81" s="107"/>
      <c r="J81" s="148"/>
      <c r="K81" s="107"/>
      <c r="L81" s="107"/>
      <c r="M81" s="107"/>
      <c r="N81" s="107"/>
      <c r="O81" s="107"/>
      <c r="P81" s="107"/>
    </row>
    <row r="82" spans="1:16" s="156" customFormat="1" x14ac:dyDescent="0.25">
      <c r="A82" s="192" t="s">
        <v>2443</v>
      </c>
      <c r="B82" s="235" t="s">
        <v>2678</v>
      </c>
      <c r="C82" s="235"/>
      <c r="D82" s="236" t="s">
        <v>347</v>
      </c>
      <c r="E82" s="347">
        <v>7</v>
      </c>
      <c r="F82" s="147"/>
      <c r="G82" s="107"/>
      <c r="H82" s="107"/>
      <c r="I82" s="107"/>
      <c r="J82" s="148"/>
      <c r="K82" s="107"/>
      <c r="L82" s="107"/>
      <c r="M82" s="107"/>
      <c r="N82" s="107"/>
      <c r="O82" s="107"/>
      <c r="P82" s="107"/>
    </row>
    <row r="83" spans="1:16" s="156" customFormat="1" x14ac:dyDescent="0.25">
      <c r="A83" s="192" t="s">
        <v>2444</v>
      </c>
      <c r="B83" s="235" t="s">
        <v>2679</v>
      </c>
      <c r="C83" s="235"/>
      <c r="D83" s="236" t="s">
        <v>347</v>
      </c>
      <c r="E83" s="347">
        <v>9</v>
      </c>
      <c r="F83" s="147"/>
      <c r="G83" s="107"/>
      <c r="H83" s="107"/>
      <c r="I83" s="107"/>
      <c r="J83" s="148"/>
      <c r="K83" s="107"/>
      <c r="L83" s="107"/>
      <c r="M83" s="107"/>
      <c r="N83" s="107"/>
      <c r="O83" s="107"/>
      <c r="P83" s="107"/>
    </row>
    <row r="84" spans="1:16" s="156" customFormat="1" x14ac:dyDescent="0.25">
      <c r="A84" s="192" t="s">
        <v>2445</v>
      </c>
      <c r="B84" s="193" t="s">
        <v>2680</v>
      </c>
      <c r="C84" s="235"/>
      <c r="D84" s="236" t="s">
        <v>347</v>
      </c>
      <c r="E84" s="347">
        <v>2</v>
      </c>
      <c r="F84" s="147"/>
      <c r="G84" s="107"/>
      <c r="H84" s="107"/>
      <c r="I84" s="107"/>
      <c r="J84" s="148"/>
      <c r="K84" s="107"/>
      <c r="L84" s="107"/>
      <c r="M84" s="107"/>
      <c r="N84" s="107"/>
      <c r="O84" s="107"/>
      <c r="P84" s="107"/>
    </row>
    <row r="85" spans="1:16" s="156" customFormat="1" x14ac:dyDescent="0.25">
      <c r="A85" s="192" t="s">
        <v>2446</v>
      </c>
      <c r="B85" s="234" t="s">
        <v>2681</v>
      </c>
      <c r="C85" s="234"/>
      <c r="D85" s="236" t="s">
        <v>347</v>
      </c>
      <c r="E85" s="347">
        <v>52</v>
      </c>
      <c r="F85" s="147"/>
      <c r="G85" s="107"/>
      <c r="H85" s="107"/>
      <c r="I85" s="107"/>
      <c r="J85" s="148"/>
      <c r="K85" s="107"/>
      <c r="L85" s="107"/>
      <c r="M85" s="107"/>
      <c r="N85" s="107"/>
      <c r="O85" s="107"/>
      <c r="P85" s="107"/>
    </row>
    <row r="86" spans="1:16" s="156" customFormat="1" ht="26.4" x14ac:dyDescent="0.25">
      <c r="A86" s="192" t="s">
        <v>2447</v>
      </c>
      <c r="B86" s="235" t="s">
        <v>2682</v>
      </c>
      <c r="C86" s="235"/>
      <c r="D86" s="236" t="s">
        <v>347</v>
      </c>
      <c r="E86" s="347">
        <v>52</v>
      </c>
      <c r="F86" s="147"/>
      <c r="G86" s="107"/>
      <c r="H86" s="107"/>
      <c r="I86" s="107"/>
      <c r="J86" s="148"/>
      <c r="K86" s="107"/>
      <c r="L86" s="107"/>
      <c r="M86" s="107"/>
      <c r="N86" s="107"/>
      <c r="O86" s="107"/>
      <c r="P86" s="107"/>
    </row>
    <row r="87" spans="1:16" s="156" customFormat="1" ht="26.4" x14ac:dyDescent="0.25">
      <c r="A87" s="192" t="s">
        <v>2448</v>
      </c>
      <c r="B87" s="235" t="s">
        <v>2683</v>
      </c>
      <c r="C87" s="235"/>
      <c r="D87" s="236" t="s">
        <v>347</v>
      </c>
      <c r="E87" s="347">
        <v>143</v>
      </c>
      <c r="F87" s="147"/>
      <c r="G87" s="107"/>
      <c r="H87" s="107"/>
      <c r="I87" s="107"/>
      <c r="J87" s="148"/>
      <c r="K87" s="107"/>
      <c r="L87" s="107"/>
      <c r="M87" s="107"/>
      <c r="N87" s="107"/>
      <c r="O87" s="107"/>
      <c r="P87" s="107"/>
    </row>
    <row r="88" spans="1:16" s="156" customFormat="1" x14ac:dyDescent="0.25">
      <c r="A88" s="192" t="s">
        <v>2449</v>
      </c>
      <c r="B88" s="235" t="s">
        <v>2684</v>
      </c>
      <c r="C88" s="235"/>
      <c r="D88" s="236" t="s">
        <v>347</v>
      </c>
      <c r="E88" s="347">
        <v>396</v>
      </c>
      <c r="F88" s="147"/>
      <c r="G88" s="107"/>
      <c r="H88" s="107"/>
      <c r="I88" s="107"/>
      <c r="J88" s="148"/>
      <c r="K88" s="107"/>
      <c r="L88" s="107"/>
      <c r="M88" s="107"/>
      <c r="N88" s="107"/>
      <c r="O88" s="107"/>
      <c r="P88" s="107"/>
    </row>
    <row r="89" spans="1:16" s="156" customFormat="1" x14ac:dyDescent="0.25">
      <c r="A89" s="192" t="s">
        <v>2450</v>
      </c>
      <c r="B89" s="235" t="s">
        <v>2685</v>
      </c>
      <c r="C89" s="235"/>
      <c r="D89" s="236" t="s">
        <v>347</v>
      </c>
      <c r="E89" s="347">
        <v>74</v>
      </c>
      <c r="F89" s="147"/>
      <c r="G89" s="107"/>
      <c r="H89" s="107"/>
      <c r="I89" s="107"/>
      <c r="J89" s="148"/>
      <c r="K89" s="107"/>
      <c r="L89" s="107"/>
      <c r="M89" s="107"/>
      <c r="N89" s="107"/>
      <c r="O89" s="107"/>
      <c r="P89" s="107"/>
    </row>
    <row r="90" spans="1:16" s="156" customFormat="1" x14ac:dyDescent="0.25">
      <c r="A90" s="192" t="s">
        <v>2450</v>
      </c>
      <c r="B90" s="235" t="s">
        <v>2930</v>
      </c>
      <c r="C90" s="235"/>
      <c r="D90" s="236" t="s">
        <v>347</v>
      </c>
      <c r="E90" s="411">
        <v>27</v>
      </c>
      <c r="F90" s="147"/>
      <c r="G90" s="107"/>
      <c r="H90" s="107"/>
      <c r="I90" s="107"/>
      <c r="J90" s="148"/>
      <c r="K90" s="107"/>
      <c r="L90" s="107"/>
      <c r="M90" s="107"/>
      <c r="N90" s="107"/>
      <c r="O90" s="107"/>
      <c r="P90" s="107"/>
    </row>
    <row r="91" spans="1:16" s="156" customFormat="1" x14ac:dyDescent="0.25">
      <c r="A91" s="192" t="s">
        <v>2452</v>
      </c>
      <c r="B91" s="235" t="s">
        <v>2686</v>
      </c>
      <c r="C91" s="235"/>
      <c r="D91" s="236" t="s">
        <v>347</v>
      </c>
      <c r="E91" s="411">
        <v>138</v>
      </c>
      <c r="F91" s="147"/>
      <c r="G91" s="107"/>
      <c r="H91" s="107"/>
      <c r="I91" s="107"/>
      <c r="J91" s="148"/>
      <c r="K91" s="107"/>
      <c r="L91" s="107"/>
      <c r="M91" s="107"/>
      <c r="N91" s="107"/>
      <c r="O91" s="107"/>
      <c r="P91" s="107"/>
    </row>
    <row r="92" spans="1:16" s="156" customFormat="1" ht="26.4" x14ac:dyDescent="0.25">
      <c r="A92" s="192" t="s">
        <v>2453</v>
      </c>
      <c r="B92" s="235" t="s">
        <v>2687</v>
      </c>
      <c r="C92" s="235"/>
      <c r="D92" s="236" t="s">
        <v>347</v>
      </c>
      <c r="E92" s="411">
        <v>547</v>
      </c>
      <c r="F92" s="147"/>
      <c r="G92" s="107"/>
      <c r="H92" s="107"/>
      <c r="I92" s="107"/>
      <c r="J92" s="148"/>
      <c r="K92" s="107"/>
      <c r="L92" s="107"/>
      <c r="M92" s="107"/>
      <c r="N92" s="107"/>
      <c r="O92" s="107"/>
      <c r="P92" s="107"/>
    </row>
    <row r="93" spans="1:16" s="156" customFormat="1" ht="26.4" x14ac:dyDescent="0.25">
      <c r="A93" s="192" t="s">
        <v>2454</v>
      </c>
      <c r="B93" s="235" t="s">
        <v>2688</v>
      </c>
      <c r="C93" s="235"/>
      <c r="D93" s="236" t="s">
        <v>59</v>
      </c>
      <c r="E93" s="347">
        <v>1</v>
      </c>
      <c r="F93" s="147"/>
      <c r="G93" s="107"/>
      <c r="H93" s="107"/>
      <c r="I93" s="107"/>
      <c r="J93" s="148"/>
      <c r="K93" s="107"/>
      <c r="L93" s="107"/>
      <c r="M93" s="107"/>
      <c r="N93" s="107"/>
      <c r="O93" s="107"/>
      <c r="P93" s="107"/>
    </row>
    <row r="94" spans="1:16" s="156" customFormat="1" x14ac:dyDescent="0.25">
      <c r="A94" s="192" t="s">
        <v>2455</v>
      </c>
      <c r="B94" s="235" t="s">
        <v>2689</v>
      </c>
      <c r="C94" s="235"/>
      <c r="D94" s="236" t="s">
        <v>347</v>
      </c>
      <c r="E94" s="347">
        <v>6</v>
      </c>
      <c r="F94" s="147"/>
      <c r="G94" s="107"/>
      <c r="H94" s="107"/>
      <c r="I94" s="107"/>
      <c r="J94" s="148"/>
      <c r="K94" s="107"/>
      <c r="L94" s="107"/>
      <c r="M94" s="107"/>
      <c r="N94" s="107"/>
      <c r="O94" s="107"/>
      <c r="P94" s="107"/>
    </row>
    <row r="95" spans="1:16" s="156" customFormat="1" x14ac:dyDescent="0.25">
      <c r="A95" s="192" t="s">
        <v>2456</v>
      </c>
      <c r="B95" s="235" t="s">
        <v>2690</v>
      </c>
      <c r="C95" s="235"/>
      <c r="D95" s="236" t="s">
        <v>347</v>
      </c>
      <c r="E95" s="411">
        <v>549</v>
      </c>
      <c r="F95" s="147"/>
      <c r="G95" s="107"/>
      <c r="H95" s="107"/>
      <c r="I95" s="107"/>
      <c r="J95" s="148"/>
      <c r="K95" s="107"/>
      <c r="L95" s="107"/>
      <c r="M95" s="107"/>
      <c r="N95" s="107"/>
      <c r="O95" s="107"/>
      <c r="P95" s="107"/>
    </row>
    <row r="96" spans="1:16" s="156" customFormat="1" x14ac:dyDescent="0.25">
      <c r="A96" s="192" t="s">
        <v>2457</v>
      </c>
      <c r="B96" s="235" t="s">
        <v>2691</v>
      </c>
      <c r="C96" s="235"/>
      <c r="D96" s="236" t="s">
        <v>347</v>
      </c>
      <c r="E96" s="347">
        <v>1200</v>
      </c>
      <c r="F96" s="147"/>
      <c r="G96" s="107"/>
      <c r="H96" s="107"/>
      <c r="I96" s="107"/>
      <c r="J96" s="148"/>
      <c r="K96" s="107"/>
      <c r="L96" s="107"/>
      <c r="M96" s="107"/>
      <c r="N96" s="107"/>
      <c r="O96" s="107"/>
      <c r="P96" s="107"/>
    </row>
    <row r="97" spans="1:16" s="156" customFormat="1" ht="39.6" x14ac:dyDescent="0.25">
      <c r="A97" s="192" t="s">
        <v>2458</v>
      </c>
      <c r="B97" s="235" t="s">
        <v>2692</v>
      </c>
      <c r="C97" s="235"/>
      <c r="D97" s="236" t="s">
        <v>347</v>
      </c>
      <c r="E97" s="347">
        <v>70</v>
      </c>
      <c r="F97" s="147"/>
      <c r="G97" s="107"/>
      <c r="H97" s="107"/>
      <c r="I97" s="107"/>
      <c r="J97" s="148"/>
      <c r="K97" s="107"/>
      <c r="L97" s="107"/>
      <c r="M97" s="107"/>
      <c r="N97" s="107"/>
      <c r="O97" s="107"/>
      <c r="P97" s="107"/>
    </row>
    <row r="98" spans="1:16" s="156" customFormat="1" x14ac:dyDescent="0.25">
      <c r="A98" s="192" t="s">
        <v>2460</v>
      </c>
      <c r="B98" s="235" t="s">
        <v>2534</v>
      </c>
      <c r="C98" s="235"/>
      <c r="D98" s="236" t="s">
        <v>59</v>
      </c>
      <c r="E98" s="347">
        <v>1</v>
      </c>
      <c r="F98" s="147"/>
      <c r="G98" s="107"/>
      <c r="H98" s="107"/>
      <c r="I98" s="107"/>
      <c r="J98" s="148"/>
      <c r="K98" s="107"/>
      <c r="L98" s="107"/>
      <c r="M98" s="107"/>
      <c r="N98" s="107"/>
      <c r="O98" s="107"/>
      <c r="P98" s="107"/>
    </row>
    <row r="99" spans="1:16" s="156" customFormat="1" x14ac:dyDescent="0.25">
      <c r="A99" s="192"/>
      <c r="B99" s="190" t="s">
        <v>2539</v>
      </c>
      <c r="C99" s="190"/>
      <c r="D99" s="339"/>
      <c r="E99" s="348"/>
      <c r="F99" s="147"/>
      <c r="G99" s="107"/>
      <c r="H99" s="107"/>
      <c r="I99" s="107"/>
      <c r="J99" s="148"/>
      <c r="K99" s="107"/>
      <c r="L99" s="107"/>
      <c r="M99" s="107"/>
      <c r="N99" s="107"/>
      <c r="O99" s="107"/>
      <c r="P99" s="107"/>
    </row>
    <row r="100" spans="1:16" s="156" customFormat="1" ht="26.4" x14ac:dyDescent="0.25">
      <c r="A100" s="192" t="s">
        <v>2463</v>
      </c>
      <c r="B100" s="235" t="s">
        <v>2693</v>
      </c>
      <c r="C100" s="235" t="s">
        <v>2694</v>
      </c>
      <c r="D100" s="236" t="s">
        <v>347</v>
      </c>
      <c r="E100" s="411">
        <v>96</v>
      </c>
      <c r="F100" s="147"/>
      <c r="G100" s="107"/>
      <c r="H100" s="107"/>
      <c r="I100" s="107"/>
      <c r="J100" s="148"/>
      <c r="K100" s="107"/>
      <c r="L100" s="107"/>
      <c r="M100" s="107"/>
      <c r="N100" s="107"/>
      <c r="O100" s="107"/>
      <c r="P100" s="107"/>
    </row>
    <row r="101" spans="1:16" s="156" customFormat="1" ht="26.4" x14ac:dyDescent="0.25">
      <c r="A101" s="192" t="s">
        <v>2464</v>
      </c>
      <c r="B101" s="235" t="s">
        <v>2897</v>
      </c>
      <c r="C101" s="235" t="s">
        <v>2694</v>
      </c>
      <c r="D101" s="236" t="s">
        <v>347</v>
      </c>
      <c r="E101" s="411">
        <v>9</v>
      </c>
      <c r="F101" s="147"/>
      <c r="G101" s="107"/>
      <c r="H101" s="107"/>
      <c r="I101" s="107"/>
      <c r="J101" s="148"/>
      <c r="K101" s="107"/>
      <c r="L101" s="107"/>
      <c r="M101" s="107"/>
      <c r="N101" s="107"/>
      <c r="O101" s="107"/>
      <c r="P101" s="107"/>
    </row>
    <row r="102" spans="1:16" s="156" customFormat="1" ht="26.4" x14ac:dyDescent="0.25">
      <c r="A102" s="192" t="s">
        <v>2465</v>
      </c>
      <c r="B102" s="380" t="s">
        <v>2931</v>
      </c>
      <c r="C102" s="235" t="s">
        <v>2695</v>
      </c>
      <c r="D102" s="236" t="s">
        <v>347</v>
      </c>
      <c r="E102" s="411">
        <v>407</v>
      </c>
      <c r="F102" s="147"/>
      <c r="G102" s="107"/>
      <c r="H102" s="107"/>
      <c r="I102" s="107"/>
      <c r="J102" s="148"/>
      <c r="K102" s="107"/>
      <c r="L102" s="107"/>
      <c r="M102" s="107"/>
      <c r="N102" s="107"/>
      <c r="O102" s="107"/>
      <c r="P102" s="107"/>
    </row>
    <row r="103" spans="1:16" s="156" customFormat="1" ht="26.4" x14ac:dyDescent="0.25">
      <c r="A103" s="192" t="s">
        <v>2466</v>
      </c>
      <c r="B103" s="380" t="s">
        <v>2932</v>
      </c>
      <c r="C103" s="235" t="s">
        <v>2695</v>
      </c>
      <c r="D103" s="236" t="s">
        <v>347</v>
      </c>
      <c r="E103" s="347">
        <v>28</v>
      </c>
      <c r="F103" s="147"/>
      <c r="G103" s="107"/>
      <c r="H103" s="107"/>
      <c r="I103" s="107"/>
      <c r="J103" s="148"/>
      <c r="K103" s="107"/>
      <c r="L103" s="107"/>
      <c r="M103" s="107"/>
      <c r="N103" s="107"/>
      <c r="O103" s="107"/>
      <c r="P103" s="107"/>
    </row>
    <row r="104" spans="1:16" s="156" customFormat="1" ht="26.4" x14ac:dyDescent="0.25">
      <c r="A104" s="192" t="s">
        <v>2467</v>
      </c>
      <c r="B104" s="380" t="s">
        <v>2933</v>
      </c>
      <c r="C104" s="235" t="s">
        <v>2695</v>
      </c>
      <c r="D104" s="236" t="s">
        <v>347</v>
      </c>
      <c r="E104" s="347">
        <v>26</v>
      </c>
      <c r="F104" s="147"/>
      <c r="G104" s="107"/>
      <c r="H104" s="107"/>
      <c r="I104" s="107"/>
      <c r="J104" s="148"/>
      <c r="K104" s="107"/>
      <c r="L104" s="107"/>
      <c r="M104" s="107"/>
      <c r="N104" s="107"/>
      <c r="O104" s="107"/>
      <c r="P104" s="107"/>
    </row>
    <row r="105" spans="1:16" s="156" customFormat="1" ht="26.4" x14ac:dyDescent="0.25">
      <c r="A105" s="192" t="s">
        <v>2468</v>
      </c>
      <c r="B105" s="380" t="s">
        <v>2934</v>
      </c>
      <c r="C105" s="235" t="s">
        <v>2695</v>
      </c>
      <c r="D105" s="236" t="s">
        <v>347</v>
      </c>
      <c r="E105" s="347">
        <v>41</v>
      </c>
      <c r="F105" s="147"/>
      <c r="G105" s="107"/>
      <c r="H105" s="107"/>
      <c r="I105" s="107"/>
      <c r="J105" s="148"/>
      <c r="K105" s="107"/>
      <c r="L105" s="107"/>
      <c r="M105" s="107"/>
      <c r="N105" s="107"/>
      <c r="O105" s="107"/>
      <c r="P105" s="107"/>
    </row>
    <row r="106" spans="1:16" s="156" customFormat="1" ht="26.4" x14ac:dyDescent="0.25">
      <c r="A106" s="192" t="s">
        <v>2469</v>
      </c>
      <c r="B106" s="380" t="s">
        <v>2935</v>
      </c>
      <c r="C106" s="235" t="s">
        <v>2695</v>
      </c>
      <c r="D106" s="236" t="s">
        <v>347</v>
      </c>
      <c r="E106" s="347">
        <v>3</v>
      </c>
      <c r="F106" s="147"/>
      <c r="G106" s="107"/>
      <c r="H106" s="107"/>
      <c r="I106" s="107"/>
      <c r="J106" s="148"/>
      <c r="K106" s="107"/>
      <c r="L106" s="107"/>
      <c r="M106" s="107"/>
      <c r="N106" s="107"/>
      <c r="O106" s="107"/>
      <c r="P106" s="107"/>
    </row>
    <row r="107" spans="1:16" s="156" customFormat="1" ht="26.4" x14ac:dyDescent="0.25">
      <c r="A107" s="192" t="s">
        <v>2470</v>
      </c>
      <c r="B107" s="380" t="s">
        <v>2936</v>
      </c>
      <c r="C107" s="235" t="s">
        <v>2695</v>
      </c>
      <c r="D107" s="236" t="s">
        <v>347</v>
      </c>
      <c r="E107" s="347">
        <v>2</v>
      </c>
      <c r="F107" s="147"/>
      <c r="G107" s="107"/>
      <c r="H107" s="107"/>
      <c r="I107" s="107"/>
      <c r="J107" s="148"/>
      <c r="K107" s="107"/>
      <c r="L107" s="107"/>
      <c r="M107" s="107"/>
      <c r="N107" s="107"/>
      <c r="O107" s="107"/>
      <c r="P107" s="107"/>
    </row>
    <row r="108" spans="1:16" s="156" customFormat="1" ht="26.4" x14ac:dyDescent="0.25">
      <c r="A108" s="192" t="s">
        <v>2471</v>
      </c>
      <c r="B108" s="380" t="s">
        <v>2937</v>
      </c>
      <c r="C108" s="235" t="s">
        <v>2695</v>
      </c>
      <c r="D108" s="236" t="s">
        <v>347</v>
      </c>
      <c r="E108" s="347">
        <v>1</v>
      </c>
      <c r="F108" s="147"/>
      <c r="G108" s="107"/>
      <c r="H108" s="107"/>
      <c r="I108" s="107"/>
      <c r="J108" s="148"/>
      <c r="K108" s="107"/>
      <c r="L108" s="107"/>
      <c r="M108" s="107"/>
      <c r="N108" s="107"/>
      <c r="O108" s="107"/>
      <c r="P108" s="107"/>
    </row>
    <row r="109" spans="1:16" s="156" customFormat="1" ht="26.4" x14ac:dyDescent="0.25">
      <c r="A109" s="192" t="s">
        <v>2472</v>
      </c>
      <c r="B109" s="380" t="s">
        <v>2938</v>
      </c>
      <c r="C109" s="235" t="s">
        <v>2695</v>
      </c>
      <c r="D109" s="236" t="s">
        <v>347</v>
      </c>
      <c r="E109" s="347">
        <v>1</v>
      </c>
      <c r="F109" s="147"/>
      <c r="G109" s="107"/>
      <c r="H109" s="107"/>
      <c r="I109" s="107"/>
      <c r="J109" s="148"/>
      <c r="K109" s="107"/>
      <c r="L109" s="107"/>
      <c r="M109" s="107"/>
      <c r="N109" s="107"/>
      <c r="O109" s="107"/>
      <c r="P109" s="107"/>
    </row>
    <row r="110" spans="1:16" s="156" customFormat="1" ht="26.4" x14ac:dyDescent="0.25">
      <c r="A110" s="192" t="s">
        <v>2473</v>
      </c>
      <c r="B110" s="380" t="s">
        <v>2939</v>
      </c>
      <c r="C110" s="235" t="s">
        <v>2695</v>
      </c>
      <c r="D110" s="236" t="s">
        <v>347</v>
      </c>
      <c r="E110" s="347">
        <v>3</v>
      </c>
      <c r="F110" s="147"/>
      <c r="G110" s="107"/>
      <c r="H110" s="107"/>
      <c r="I110" s="107"/>
      <c r="J110" s="148"/>
      <c r="K110" s="107"/>
      <c r="L110" s="107"/>
      <c r="M110" s="107"/>
      <c r="N110" s="107"/>
      <c r="O110" s="107"/>
      <c r="P110" s="107"/>
    </row>
    <row r="111" spans="1:16" s="156" customFormat="1" ht="26.4" x14ac:dyDescent="0.25">
      <c r="A111" s="192" t="s">
        <v>2474</v>
      </c>
      <c r="B111" s="376" t="s">
        <v>2940</v>
      </c>
      <c r="C111" s="234" t="s">
        <v>2695</v>
      </c>
      <c r="D111" s="236" t="s">
        <v>347</v>
      </c>
      <c r="E111" s="347">
        <v>1</v>
      </c>
      <c r="F111" s="147"/>
      <c r="G111" s="107"/>
      <c r="H111" s="107"/>
      <c r="I111" s="107"/>
      <c r="J111" s="148"/>
      <c r="K111" s="107"/>
      <c r="L111" s="107"/>
      <c r="M111" s="107"/>
      <c r="N111" s="107"/>
      <c r="O111" s="107"/>
      <c r="P111" s="107"/>
    </row>
    <row r="112" spans="1:16" s="156" customFormat="1" ht="39.6" x14ac:dyDescent="0.25">
      <c r="A112" s="192" t="s">
        <v>2475</v>
      </c>
      <c r="B112" s="376" t="s">
        <v>2696</v>
      </c>
      <c r="C112" s="234" t="s">
        <v>2697</v>
      </c>
      <c r="D112" s="236" t="s">
        <v>347</v>
      </c>
      <c r="E112" s="347">
        <v>18</v>
      </c>
      <c r="F112" s="147"/>
      <c r="G112" s="107"/>
      <c r="H112" s="107"/>
      <c r="I112" s="107"/>
      <c r="J112" s="148"/>
      <c r="K112" s="107"/>
      <c r="L112" s="107"/>
      <c r="M112" s="107"/>
      <c r="N112" s="107"/>
      <c r="O112" s="107"/>
      <c r="P112" s="107"/>
    </row>
    <row r="113" spans="1:16" s="156" customFormat="1" ht="26.4" x14ac:dyDescent="0.25">
      <c r="A113" s="192" t="s">
        <v>2476</v>
      </c>
      <c r="B113" s="372" t="s">
        <v>2941</v>
      </c>
      <c r="C113" s="240" t="s">
        <v>2695</v>
      </c>
      <c r="D113" s="236" t="s">
        <v>347</v>
      </c>
      <c r="E113" s="347">
        <v>14</v>
      </c>
      <c r="F113" s="147"/>
      <c r="G113" s="107"/>
      <c r="H113" s="107"/>
      <c r="I113" s="107"/>
      <c r="J113" s="148"/>
      <c r="K113" s="107"/>
      <c r="L113" s="107"/>
      <c r="M113" s="107"/>
      <c r="N113" s="107"/>
      <c r="O113" s="107"/>
      <c r="P113" s="107"/>
    </row>
    <row r="114" spans="1:16" s="156" customFormat="1" ht="26.4" x14ac:dyDescent="0.25">
      <c r="A114" s="192" t="s">
        <v>2477</v>
      </c>
      <c r="B114" s="381" t="s">
        <v>2942</v>
      </c>
      <c r="C114" s="240" t="s">
        <v>2695</v>
      </c>
      <c r="D114" s="236" t="s">
        <v>347</v>
      </c>
      <c r="E114" s="347">
        <v>3</v>
      </c>
      <c r="F114" s="147"/>
      <c r="G114" s="107"/>
      <c r="H114" s="107"/>
      <c r="I114" s="107"/>
      <c r="J114" s="148"/>
      <c r="K114" s="107"/>
      <c r="L114" s="107"/>
      <c r="M114" s="107"/>
      <c r="N114" s="107"/>
      <c r="O114" s="107"/>
      <c r="P114" s="107"/>
    </row>
    <row r="115" spans="1:16" s="156" customFormat="1" ht="92.4" x14ac:dyDescent="0.25">
      <c r="A115" s="192" t="s">
        <v>2461</v>
      </c>
      <c r="B115" s="248" t="s">
        <v>2898</v>
      </c>
      <c r="C115" s="248" t="s">
        <v>2644</v>
      </c>
      <c r="D115" s="236" t="s">
        <v>347</v>
      </c>
      <c r="E115" s="347">
        <v>25</v>
      </c>
      <c r="F115" s="147"/>
      <c r="G115" s="107"/>
      <c r="H115" s="107"/>
      <c r="I115" s="107"/>
      <c r="J115" s="148"/>
      <c r="K115" s="107"/>
      <c r="L115" s="107"/>
      <c r="M115" s="107"/>
      <c r="N115" s="107"/>
      <c r="O115" s="107"/>
      <c r="P115" s="107"/>
    </row>
    <row r="116" spans="1:16" s="156" customFormat="1" ht="66" x14ac:dyDescent="0.25">
      <c r="A116" s="192" t="s">
        <v>2478</v>
      </c>
      <c r="B116" s="375" t="s">
        <v>2899</v>
      </c>
      <c r="C116" s="375" t="s">
        <v>2644</v>
      </c>
      <c r="D116" s="373" t="s">
        <v>347</v>
      </c>
      <c r="E116" s="412">
        <v>15</v>
      </c>
      <c r="F116" s="161"/>
      <c r="G116" s="107"/>
      <c r="H116" s="107"/>
      <c r="I116" s="107"/>
      <c r="J116" s="148"/>
      <c r="K116" s="107"/>
      <c r="L116" s="107"/>
      <c r="M116" s="107"/>
      <c r="N116" s="107"/>
      <c r="O116" s="107"/>
      <c r="P116" s="107"/>
    </row>
    <row r="117" spans="1:16" s="156" customFormat="1" ht="52.8" x14ac:dyDescent="0.25">
      <c r="A117" s="192" t="s">
        <v>2462</v>
      </c>
      <c r="B117" s="375" t="s">
        <v>2900</v>
      </c>
      <c r="C117" s="375" t="s">
        <v>2644</v>
      </c>
      <c r="D117" s="373" t="s">
        <v>347</v>
      </c>
      <c r="E117" s="412">
        <v>30</v>
      </c>
      <c r="F117" s="161"/>
      <c r="G117" s="107"/>
      <c r="H117" s="107"/>
      <c r="I117" s="107"/>
      <c r="J117" s="148"/>
      <c r="K117" s="107"/>
      <c r="L117" s="107"/>
      <c r="M117" s="107"/>
      <c r="N117" s="107"/>
      <c r="O117" s="107"/>
      <c r="P117" s="107"/>
    </row>
    <row r="118" spans="1:16" s="156" customFormat="1" ht="52.8" x14ac:dyDescent="0.25">
      <c r="A118" s="192" t="s">
        <v>2479</v>
      </c>
      <c r="B118" s="375" t="s">
        <v>2901</v>
      </c>
      <c r="C118" s="375" t="s">
        <v>2644</v>
      </c>
      <c r="D118" s="373" t="s">
        <v>347</v>
      </c>
      <c r="E118" s="412">
        <v>1</v>
      </c>
      <c r="F118" s="161"/>
      <c r="G118" s="107"/>
      <c r="H118" s="107"/>
      <c r="I118" s="107"/>
      <c r="J118" s="148"/>
      <c r="K118" s="107"/>
      <c r="L118" s="107"/>
      <c r="M118" s="107"/>
      <c r="N118" s="107"/>
      <c r="O118" s="107"/>
      <c r="P118" s="107"/>
    </row>
    <row r="119" spans="1:16" s="156" customFormat="1" ht="52.8" x14ac:dyDescent="0.25">
      <c r="A119" s="192" t="s">
        <v>2480</v>
      </c>
      <c r="B119" s="375" t="s">
        <v>2902</v>
      </c>
      <c r="C119" s="375" t="s">
        <v>2644</v>
      </c>
      <c r="D119" s="373" t="s">
        <v>347</v>
      </c>
      <c r="E119" s="412">
        <v>2</v>
      </c>
      <c r="F119" s="161"/>
      <c r="G119" s="107"/>
      <c r="H119" s="107"/>
      <c r="I119" s="107"/>
      <c r="J119" s="148"/>
      <c r="K119" s="107"/>
      <c r="L119" s="107"/>
      <c r="M119" s="107"/>
      <c r="N119" s="107"/>
      <c r="O119" s="107"/>
      <c r="P119" s="107"/>
    </row>
    <row r="120" spans="1:16" s="156" customFormat="1" ht="39.6" x14ac:dyDescent="0.25">
      <c r="A120" s="192" t="s">
        <v>2481</v>
      </c>
      <c r="B120" s="375" t="s">
        <v>2903</v>
      </c>
      <c r="C120" s="375"/>
      <c r="D120" s="373" t="s">
        <v>347</v>
      </c>
      <c r="E120" s="413">
        <v>72</v>
      </c>
      <c r="F120" s="161"/>
      <c r="G120" s="107"/>
      <c r="H120" s="107"/>
      <c r="I120" s="107"/>
      <c r="J120" s="148"/>
      <c r="K120" s="107"/>
      <c r="L120" s="107"/>
      <c r="M120" s="107"/>
      <c r="N120" s="107"/>
      <c r="O120" s="107"/>
      <c r="P120" s="107"/>
    </row>
    <row r="121" spans="1:16" s="156" customFormat="1" ht="39.6" x14ac:dyDescent="0.25">
      <c r="A121" s="192" t="s">
        <v>2482</v>
      </c>
      <c r="B121" s="375" t="s">
        <v>2904</v>
      </c>
      <c r="C121" s="375"/>
      <c r="D121" s="373" t="s">
        <v>347</v>
      </c>
      <c r="E121" s="411">
        <v>3</v>
      </c>
      <c r="F121" s="147"/>
      <c r="G121" s="107"/>
      <c r="H121" s="107"/>
      <c r="I121" s="107"/>
      <c r="J121" s="148"/>
      <c r="K121" s="107"/>
      <c r="L121" s="107"/>
      <c r="M121" s="107"/>
      <c r="N121" s="107"/>
      <c r="O121" s="107"/>
      <c r="P121" s="107"/>
    </row>
    <row r="122" spans="1:16" s="156" customFormat="1" ht="39.6" x14ac:dyDescent="0.25">
      <c r="A122" s="192" t="s">
        <v>2907</v>
      </c>
      <c r="B122" s="375" t="s">
        <v>2905</v>
      </c>
      <c r="C122" s="375"/>
      <c r="D122" s="373" t="s">
        <v>347</v>
      </c>
      <c r="E122" s="411">
        <v>14</v>
      </c>
      <c r="F122" s="147"/>
      <c r="G122" s="107"/>
      <c r="H122" s="107"/>
      <c r="I122" s="107"/>
      <c r="J122" s="148"/>
      <c r="K122" s="107"/>
      <c r="L122" s="107"/>
      <c r="M122" s="107"/>
      <c r="N122" s="107"/>
      <c r="O122" s="107"/>
      <c r="P122" s="107"/>
    </row>
    <row r="123" spans="1:16" s="156" customFormat="1" ht="26.4" x14ac:dyDescent="0.25">
      <c r="A123" s="192" t="s">
        <v>2788</v>
      </c>
      <c r="B123" s="249" t="s">
        <v>2906</v>
      </c>
      <c r="C123" s="249"/>
      <c r="D123" s="236" t="s">
        <v>347</v>
      </c>
      <c r="E123" s="411">
        <v>11</v>
      </c>
      <c r="F123" s="147"/>
      <c r="G123" s="107"/>
      <c r="H123" s="107"/>
      <c r="I123" s="107"/>
      <c r="J123" s="148"/>
      <c r="K123" s="107"/>
      <c r="L123" s="107"/>
      <c r="M123" s="107"/>
      <c r="N123" s="107"/>
      <c r="O123" s="107"/>
      <c r="P123" s="107"/>
    </row>
    <row r="124" spans="1:16" s="156" customFormat="1" x14ac:dyDescent="0.25">
      <c r="A124" s="192" t="s">
        <v>2908</v>
      </c>
      <c r="B124" s="249" t="s">
        <v>2534</v>
      </c>
      <c r="C124" s="249"/>
      <c r="D124" s="236" t="s">
        <v>59</v>
      </c>
      <c r="E124" s="347">
        <v>1</v>
      </c>
      <c r="F124" s="147"/>
      <c r="G124" s="107"/>
      <c r="H124" s="107"/>
      <c r="I124" s="107"/>
      <c r="J124" s="148"/>
      <c r="K124" s="107"/>
      <c r="L124" s="107"/>
      <c r="M124" s="107"/>
      <c r="N124" s="107"/>
      <c r="O124" s="107"/>
      <c r="P124" s="107"/>
    </row>
    <row r="125" spans="1:16" s="156" customFormat="1" x14ac:dyDescent="0.25">
      <c r="A125" s="194"/>
      <c r="B125" s="188" t="s">
        <v>2698</v>
      </c>
      <c r="C125" s="188"/>
      <c r="D125" s="339"/>
      <c r="E125" s="348"/>
      <c r="F125" s="147"/>
      <c r="G125" s="107"/>
      <c r="H125" s="107"/>
      <c r="I125" s="107"/>
      <c r="J125" s="148"/>
      <c r="K125" s="107"/>
      <c r="L125" s="107"/>
      <c r="M125" s="107"/>
      <c r="N125" s="107"/>
      <c r="O125" s="107"/>
      <c r="P125" s="107"/>
    </row>
    <row r="126" spans="1:16" s="156" customFormat="1" ht="26.4" x14ac:dyDescent="0.25">
      <c r="A126" s="194" t="s">
        <v>2909</v>
      </c>
      <c r="B126" s="240" t="s">
        <v>2699</v>
      </c>
      <c r="C126" s="240"/>
      <c r="D126" s="236" t="s">
        <v>56</v>
      </c>
      <c r="E126" s="341">
        <v>70</v>
      </c>
      <c r="F126" s="147"/>
      <c r="G126" s="107"/>
      <c r="H126" s="107"/>
      <c r="I126" s="107"/>
      <c r="J126" s="148"/>
      <c r="K126" s="107"/>
      <c r="L126" s="107"/>
      <c r="M126" s="107"/>
      <c r="N126" s="107"/>
      <c r="O126" s="107"/>
      <c r="P126" s="107"/>
    </row>
    <row r="127" spans="1:16" s="156" customFormat="1" x14ac:dyDescent="0.25">
      <c r="A127" s="194" t="s">
        <v>2910</v>
      </c>
      <c r="B127" s="249" t="s">
        <v>2700</v>
      </c>
      <c r="C127" s="249"/>
      <c r="D127" s="236" t="s">
        <v>56</v>
      </c>
      <c r="E127" s="341">
        <v>450</v>
      </c>
      <c r="F127" s="147"/>
      <c r="G127" s="107"/>
      <c r="H127" s="107"/>
      <c r="I127" s="107"/>
      <c r="J127" s="148"/>
      <c r="K127" s="107"/>
      <c r="L127" s="107"/>
      <c r="M127" s="107"/>
      <c r="N127" s="107"/>
      <c r="O127" s="107"/>
      <c r="P127" s="107"/>
    </row>
    <row r="128" spans="1:16" s="156" customFormat="1" x14ac:dyDescent="0.25">
      <c r="A128" s="194" t="s">
        <v>2911</v>
      </c>
      <c r="B128" s="249" t="s">
        <v>2547</v>
      </c>
      <c r="C128" s="249"/>
      <c r="D128" s="236" t="s">
        <v>56</v>
      </c>
      <c r="E128" s="341">
        <v>150</v>
      </c>
      <c r="F128" s="147"/>
      <c r="G128" s="107"/>
      <c r="H128" s="107"/>
      <c r="I128" s="107"/>
      <c r="J128" s="148"/>
      <c r="K128" s="107"/>
      <c r="L128" s="107"/>
      <c r="M128" s="107"/>
      <c r="N128" s="107"/>
      <c r="O128" s="107"/>
      <c r="P128" s="107"/>
    </row>
    <row r="129" spans="1:16" s="156" customFormat="1" ht="26.4" x14ac:dyDescent="0.25">
      <c r="A129" s="194" t="s">
        <v>2912</v>
      </c>
      <c r="B129" s="249" t="s">
        <v>2701</v>
      </c>
      <c r="C129" s="249"/>
      <c r="D129" s="236" t="s">
        <v>347</v>
      </c>
      <c r="E129" s="341">
        <v>180</v>
      </c>
      <c r="F129" s="147"/>
      <c r="G129" s="107"/>
      <c r="H129" s="107"/>
      <c r="I129" s="107"/>
      <c r="J129" s="148"/>
      <c r="K129" s="107"/>
      <c r="L129" s="107"/>
      <c r="M129" s="107"/>
      <c r="N129" s="107"/>
      <c r="O129" s="107"/>
      <c r="P129" s="107"/>
    </row>
    <row r="130" spans="1:16" s="156" customFormat="1" ht="26.4" x14ac:dyDescent="0.25">
      <c r="A130" s="194" t="s">
        <v>2913</v>
      </c>
      <c r="B130" s="249" t="s">
        <v>2702</v>
      </c>
      <c r="C130" s="249"/>
      <c r="D130" s="236" t="s">
        <v>347</v>
      </c>
      <c r="E130" s="341">
        <v>210</v>
      </c>
      <c r="F130" s="147"/>
      <c r="G130" s="107"/>
      <c r="H130" s="107"/>
      <c r="I130" s="107"/>
      <c r="J130" s="148"/>
      <c r="K130" s="107"/>
      <c r="L130" s="107"/>
      <c r="M130" s="107"/>
      <c r="N130" s="107"/>
      <c r="O130" s="107"/>
      <c r="P130" s="107"/>
    </row>
    <row r="131" spans="1:16" s="156" customFormat="1" ht="26.4" x14ac:dyDescent="0.25">
      <c r="A131" s="194" t="s">
        <v>2914</v>
      </c>
      <c r="B131" s="249" t="s">
        <v>2703</v>
      </c>
      <c r="C131" s="249"/>
      <c r="D131" s="236" t="s">
        <v>347</v>
      </c>
      <c r="E131" s="341">
        <v>220</v>
      </c>
      <c r="F131" s="147"/>
      <c r="G131" s="107"/>
      <c r="H131" s="107"/>
      <c r="I131" s="107"/>
      <c r="J131" s="148"/>
      <c r="K131" s="107"/>
      <c r="L131" s="107"/>
      <c r="M131" s="107"/>
      <c r="N131" s="107"/>
      <c r="O131" s="107"/>
      <c r="P131" s="107"/>
    </row>
    <row r="132" spans="1:16" s="156" customFormat="1" ht="39.6" x14ac:dyDescent="0.25">
      <c r="A132" s="194" t="s">
        <v>2915</v>
      </c>
      <c r="B132" s="240" t="s">
        <v>2704</v>
      </c>
      <c r="C132" s="240"/>
      <c r="D132" s="236" t="s">
        <v>347</v>
      </c>
      <c r="E132" s="341">
        <v>20</v>
      </c>
      <c r="F132" s="147"/>
      <c r="G132" s="107"/>
      <c r="H132" s="107"/>
      <c r="I132" s="107"/>
      <c r="J132" s="148"/>
      <c r="K132" s="107"/>
      <c r="L132" s="107"/>
      <c r="M132" s="107"/>
      <c r="N132" s="107"/>
      <c r="O132" s="107"/>
      <c r="P132" s="107"/>
    </row>
    <row r="133" spans="1:16" s="156" customFormat="1" x14ac:dyDescent="0.25">
      <c r="A133" s="194" t="s">
        <v>2943</v>
      </c>
      <c r="B133" s="249" t="s">
        <v>2705</v>
      </c>
      <c r="C133" s="249"/>
      <c r="D133" s="236" t="s">
        <v>347</v>
      </c>
      <c r="E133" s="341">
        <v>10</v>
      </c>
      <c r="F133" s="147"/>
      <c r="G133" s="107"/>
      <c r="H133" s="107"/>
      <c r="I133" s="107"/>
      <c r="J133" s="148"/>
      <c r="K133" s="107"/>
      <c r="L133" s="107"/>
      <c r="M133" s="107"/>
      <c r="N133" s="107"/>
      <c r="O133" s="107"/>
      <c r="P133" s="107"/>
    </row>
    <row r="134" spans="1:16" s="156" customFormat="1" ht="26.4" x14ac:dyDescent="0.25">
      <c r="A134" s="194" t="s">
        <v>2944</v>
      </c>
      <c r="B134" s="249" t="s">
        <v>2546</v>
      </c>
      <c r="C134" s="249"/>
      <c r="D134" s="236" t="s">
        <v>347</v>
      </c>
      <c r="E134" s="341">
        <v>20</v>
      </c>
      <c r="F134" s="147"/>
      <c r="G134" s="107"/>
      <c r="H134" s="107"/>
      <c r="I134" s="107"/>
      <c r="J134" s="148"/>
      <c r="K134" s="107"/>
      <c r="L134" s="107"/>
      <c r="M134" s="107"/>
      <c r="N134" s="107"/>
      <c r="O134" s="107"/>
      <c r="P134" s="107"/>
    </row>
    <row r="135" spans="1:16" s="156" customFormat="1" ht="26.4" x14ac:dyDescent="0.25">
      <c r="A135" s="194" t="s">
        <v>2945</v>
      </c>
      <c r="B135" s="249" t="s">
        <v>2706</v>
      </c>
      <c r="C135" s="249"/>
      <c r="D135" s="236" t="s">
        <v>347</v>
      </c>
      <c r="E135" s="341">
        <v>16</v>
      </c>
      <c r="F135" s="147"/>
      <c r="G135" s="107"/>
      <c r="H135" s="107"/>
      <c r="I135" s="107"/>
      <c r="J135" s="148"/>
      <c r="K135" s="107"/>
      <c r="L135" s="107"/>
      <c r="M135" s="107"/>
      <c r="N135" s="107"/>
      <c r="O135" s="107"/>
      <c r="P135" s="107"/>
    </row>
    <row r="136" spans="1:16" s="156" customFormat="1" ht="26.4" x14ac:dyDescent="0.25">
      <c r="A136" s="194" t="s">
        <v>2946</v>
      </c>
      <c r="B136" s="240" t="s">
        <v>2707</v>
      </c>
      <c r="C136" s="240"/>
      <c r="D136" s="236" t="s">
        <v>347</v>
      </c>
      <c r="E136" s="341">
        <v>42</v>
      </c>
      <c r="F136" s="147"/>
      <c r="G136" s="107"/>
      <c r="H136" s="107"/>
      <c r="I136" s="107"/>
      <c r="J136" s="148"/>
      <c r="K136" s="107"/>
      <c r="L136" s="107"/>
      <c r="M136" s="107"/>
      <c r="N136" s="107"/>
      <c r="O136" s="107"/>
      <c r="P136" s="107"/>
    </row>
    <row r="137" spans="1:16" s="156" customFormat="1" ht="39.6" x14ac:dyDescent="0.25">
      <c r="A137" s="194" t="s">
        <v>2947</v>
      </c>
      <c r="B137" s="234" t="s">
        <v>2708</v>
      </c>
      <c r="C137" s="234"/>
      <c r="D137" s="236" t="s">
        <v>59</v>
      </c>
      <c r="E137" s="347">
        <v>3</v>
      </c>
      <c r="F137" s="147"/>
      <c r="G137" s="107"/>
      <c r="H137" s="107"/>
      <c r="I137" s="107"/>
      <c r="J137" s="148"/>
      <c r="K137" s="107"/>
      <c r="L137" s="107"/>
      <c r="M137" s="107"/>
      <c r="N137" s="107"/>
      <c r="O137" s="107"/>
      <c r="P137" s="107"/>
    </row>
    <row r="138" spans="1:16" s="156" customFormat="1" ht="39.6" x14ac:dyDescent="0.25">
      <c r="A138" s="194" t="s">
        <v>2948</v>
      </c>
      <c r="B138" s="235" t="s">
        <v>2709</v>
      </c>
      <c r="C138" s="235"/>
      <c r="D138" s="236" t="s">
        <v>59</v>
      </c>
      <c r="E138" s="347">
        <v>2</v>
      </c>
      <c r="F138" s="147"/>
      <c r="G138" s="107"/>
      <c r="H138" s="107"/>
      <c r="I138" s="107"/>
      <c r="J138" s="148"/>
      <c r="K138" s="107"/>
      <c r="L138" s="107"/>
      <c r="M138" s="107"/>
      <c r="N138" s="107"/>
      <c r="O138" s="107"/>
      <c r="P138" s="107"/>
    </row>
    <row r="139" spans="1:16" s="156" customFormat="1" x14ac:dyDescent="0.25">
      <c r="A139" s="194" t="s">
        <v>2949</v>
      </c>
      <c r="B139" s="235" t="s">
        <v>2710</v>
      </c>
      <c r="C139" s="235"/>
      <c r="D139" s="236" t="s">
        <v>347</v>
      </c>
      <c r="E139" s="347">
        <v>3</v>
      </c>
      <c r="F139" s="147"/>
      <c r="G139" s="107"/>
      <c r="H139" s="107"/>
      <c r="I139" s="107"/>
      <c r="J139" s="148"/>
      <c r="K139" s="107"/>
      <c r="L139" s="107"/>
      <c r="M139" s="107"/>
      <c r="N139" s="107"/>
      <c r="O139" s="107"/>
      <c r="P139" s="107"/>
    </row>
    <row r="140" spans="1:16" s="156" customFormat="1" x14ac:dyDescent="0.25">
      <c r="A140" s="194" t="s">
        <v>2950</v>
      </c>
      <c r="B140" s="235" t="s">
        <v>2711</v>
      </c>
      <c r="C140" s="235"/>
      <c r="D140" s="236" t="s">
        <v>59</v>
      </c>
      <c r="E140" s="347">
        <v>10</v>
      </c>
      <c r="F140" s="147"/>
      <c r="G140" s="107"/>
      <c r="H140" s="107"/>
      <c r="I140" s="107"/>
      <c r="J140" s="148"/>
      <c r="K140" s="107"/>
      <c r="L140" s="107"/>
      <c r="M140" s="107"/>
      <c r="N140" s="107"/>
      <c r="O140" s="107"/>
      <c r="P140" s="107"/>
    </row>
    <row r="141" spans="1:16" s="156" customFormat="1" x14ac:dyDescent="0.25">
      <c r="A141" s="194" t="s">
        <v>2951</v>
      </c>
      <c r="B141" s="234" t="s">
        <v>2534</v>
      </c>
      <c r="C141" s="234"/>
      <c r="D141" s="236" t="s">
        <v>59</v>
      </c>
      <c r="E141" s="347">
        <v>1</v>
      </c>
      <c r="F141" s="147"/>
      <c r="G141" s="107"/>
      <c r="H141" s="107"/>
      <c r="I141" s="107"/>
      <c r="J141" s="148"/>
      <c r="K141" s="107"/>
      <c r="L141" s="107"/>
      <c r="M141" s="107"/>
      <c r="N141" s="107"/>
      <c r="O141" s="107"/>
      <c r="P141" s="107"/>
    </row>
    <row r="142" spans="1:16" s="156" customFormat="1" x14ac:dyDescent="0.25">
      <c r="A142" s="194"/>
      <c r="B142" s="190" t="s">
        <v>2522</v>
      </c>
      <c r="C142" s="235"/>
      <c r="D142" s="236"/>
      <c r="E142" s="347"/>
      <c r="F142" s="147"/>
      <c r="G142" s="107"/>
      <c r="H142" s="107"/>
      <c r="I142" s="107"/>
      <c r="J142" s="148"/>
      <c r="K142" s="107"/>
      <c r="L142" s="107"/>
      <c r="M142" s="107"/>
      <c r="N142" s="107"/>
      <c r="O142" s="107"/>
      <c r="P142" s="107"/>
    </row>
    <row r="143" spans="1:16" s="156" customFormat="1" x14ac:dyDescent="0.25">
      <c r="A143" s="194" t="s">
        <v>2952</v>
      </c>
      <c r="B143" s="380" t="s">
        <v>2968</v>
      </c>
      <c r="C143" s="380"/>
      <c r="D143" s="373" t="s">
        <v>344</v>
      </c>
      <c r="E143" s="411">
        <v>1</v>
      </c>
      <c r="F143" s="147"/>
      <c r="G143" s="107"/>
      <c r="H143" s="107"/>
      <c r="I143" s="107"/>
      <c r="J143" s="148"/>
      <c r="K143" s="107"/>
      <c r="L143" s="107"/>
      <c r="M143" s="107"/>
      <c r="N143" s="107"/>
      <c r="O143" s="107"/>
      <c r="P143" s="107"/>
    </row>
    <row r="144" spans="1:16" s="156" customFormat="1" x14ac:dyDescent="0.25">
      <c r="A144" s="194" t="s">
        <v>2952</v>
      </c>
      <c r="B144" s="235" t="s">
        <v>2713</v>
      </c>
      <c r="C144" s="235"/>
      <c r="D144" s="236" t="s">
        <v>344</v>
      </c>
      <c r="E144" s="347">
        <v>1</v>
      </c>
      <c r="F144" s="147"/>
      <c r="G144" s="107"/>
      <c r="H144" s="107"/>
      <c r="I144" s="107"/>
      <c r="J144" s="148"/>
      <c r="K144" s="107"/>
      <c r="L144" s="107"/>
      <c r="M144" s="107"/>
      <c r="N144" s="107"/>
      <c r="O144" s="107"/>
      <c r="P144" s="107"/>
    </row>
    <row r="145" spans="1:1026" s="156" customFormat="1" ht="66" x14ac:dyDescent="0.25">
      <c r="A145" s="194" t="s">
        <v>2953</v>
      </c>
      <c r="B145" s="235" t="s">
        <v>2712</v>
      </c>
      <c r="C145" s="235"/>
      <c r="D145" s="236" t="s">
        <v>59</v>
      </c>
      <c r="E145" s="347">
        <v>1</v>
      </c>
      <c r="F145" s="147"/>
      <c r="G145" s="107"/>
      <c r="H145" s="107"/>
      <c r="I145" s="107"/>
      <c r="J145" s="148"/>
      <c r="K145" s="107"/>
      <c r="L145" s="107"/>
      <c r="M145" s="107"/>
      <c r="N145" s="107"/>
      <c r="O145" s="107"/>
      <c r="P145" s="107"/>
    </row>
    <row r="146" spans="1:1026" s="37" customFormat="1" x14ac:dyDescent="0.25">
      <c r="A146" s="38"/>
      <c r="B146" s="23"/>
      <c r="C146" s="186"/>
      <c r="D146" s="39"/>
      <c r="E146" s="210"/>
      <c r="F146" s="40"/>
      <c r="G146" s="41"/>
      <c r="H146" s="42"/>
      <c r="I146" s="42"/>
      <c r="J146" s="43"/>
      <c r="K146" s="42"/>
      <c r="L146" s="43"/>
      <c r="M146" s="42"/>
      <c r="N146" s="43"/>
      <c r="O146" s="42"/>
      <c r="P146" s="57"/>
    </row>
    <row r="147" spans="1:1026" x14ac:dyDescent="0.25">
      <c r="K147" s="14" t="s">
        <v>45</v>
      </c>
      <c r="L147" s="44">
        <f>SUM(L10:L146)</f>
        <v>0</v>
      </c>
      <c r="M147" s="44">
        <f>SUM(M10:M146)</f>
        <v>0</v>
      </c>
      <c r="N147" s="44">
        <f>SUM(N10:N146)</f>
        <v>0</v>
      </c>
      <c r="O147" s="44">
        <f>SUM(O10:O146)</f>
        <v>0</v>
      </c>
      <c r="P147" s="45">
        <f>SUM(P10:P146)</f>
        <v>0</v>
      </c>
    </row>
    <row r="148" spans="1:1026" x14ac:dyDescent="0.25">
      <c r="K148" s="14"/>
      <c r="L148" s="58"/>
      <c r="M148" s="58"/>
      <c r="N148" s="58"/>
      <c r="O148" s="58"/>
      <c r="P148" s="59"/>
    </row>
    <row r="149" spans="1:1026" x14ac:dyDescent="0.25">
      <c r="B149" s="46" t="s">
        <v>2977</v>
      </c>
      <c r="C149" s="46"/>
      <c r="F149" s="47"/>
    </row>
    <row r="150" spans="1:1026" x14ac:dyDescent="0.25">
      <c r="F150" s="47"/>
    </row>
    <row r="151" spans="1:1026" s="4" customFormat="1" x14ac:dyDescent="0.25">
      <c r="A151" s="3"/>
      <c r="B151" s="46" t="s">
        <v>2973</v>
      </c>
      <c r="C151" s="46"/>
      <c r="D151" s="2"/>
      <c r="E151" s="211"/>
      <c r="F151" s="47"/>
      <c r="H151" s="5"/>
      <c r="I151" s="5"/>
      <c r="J151" s="5"/>
      <c r="K151" s="5"/>
      <c r="L151" s="5"/>
      <c r="M151" s="5"/>
      <c r="N151" s="5"/>
      <c r="O151" s="5"/>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c r="PF151" s="6"/>
      <c r="PG151" s="6"/>
      <c r="PH151" s="6"/>
      <c r="PI151" s="6"/>
      <c r="PJ151" s="6"/>
      <c r="PK151" s="6"/>
      <c r="PL151" s="6"/>
      <c r="PM151" s="6"/>
      <c r="PN151" s="6"/>
      <c r="PO151" s="6"/>
      <c r="PP151" s="6"/>
      <c r="PQ151" s="6"/>
      <c r="PR151" s="6"/>
      <c r="PS151" s="6"/>
      <c r="PT151" s="6"/>
      <c r="PU151" s="6"/>
      <c r="PV151" s="6"/>
      <c r="PW151" s="6"/>
      <c r="PX151" s="6"/>
      <c r="PY151" s="6"/>
      <c r="PZ151" s="6"/>
      <c r="QA151" s="6"/>
      <c r="QB151" s="6"/>
      <c r="QC151" s="6"/>
      <c r="QD151" s="6"/>
      <c r="QE151" s="6"/>
      <c r="QF151" s="6"/>
      <c r="QG151" s="6"/>
      <c r="QH151" s="6"/>
      <c r="QI151" s="6"/>
      <c r="QJ151" s="6"/>
      <c r="QK151" s="6"/>
      <c r="QL151" s="6"/>
      <c r="QM151" s="6"/>
      <c r="QN151" s="6"/>
      <c r="QO151" s="6"/>
      <c r="QP151" s="6"/>
      <c r="QQ151" s="6"/>
      <c r="QR151" s="6"/>
      <c r="QS151" s="6"/>
      <c r="QT151" s="6"/>
      <c r="QU151" s="6"/>
      <c r="QV151" s="6"/>
      <c r="QW151" s="6"/>
      <c r="QX151" s="6"/>
      <c r="QY151" s="6"/>
      <c r="QZ151" s="6"/>
      <c r="RA151" s="6"/>
      <c r="RB151" s="6"/>
      <c r="RC151" s="6"/>
      <c r="RD151" s="6"/>
      <c r="RE151" s="6"/>
      <c r="RF151" s="6"/>
      <c r="RG151" s="6"/>
      <c r="RH151" s="6"/>
      <c r="RI151" s="6"/>
      <c r="RJ151" s="6"/>
      <c r="RK151" s="6"/>
      <c r="RL151" s="6"/>
      <c r="RM151" s="6"/>
      <c r="RN151" s="6"/>
      <c r="RO151" s="6"/>
      <c r="RP151" s="6"/>
      <c r="RQ151" s="6"/>
      <c r="RR151" s="6"/>
      <c r="RS151" s="6"/>
      <c r="RT151" s="6"/>
      <c r="RU151" s="6"/>
      <c r="RV151" s="6"/>
      <c r="RW151" s="6"/>
      <c r="RX151" s="6"/>
      <c r="RY151" s="6"/>
      <c r="RZ151" s="6"/>
      <c r="SA151" s="6"/>
      <c r="SB151" s="6"/>
      <c r="SC151" s="6"/>
      <c r="SD151" s="6"/>
      <c r="SE151" s="6"/>
      <c r="SF151" s="6"/>
      <c r="SG151" s="6"/>
      <c r="SH151" s="6"/>
      <c r="SI151" s="6"/>
      <c r="SJ151" s="6"/>
      <c r="SK151" s="6"/>
      <c r="SL151" s="6"/>
      <c r="SM151" s="6"/>
      <c r="SN151" s="6"/>
      <c r="SO151" s="6"/>
      <c r="SP151" s="6"/>
      <c r="SQ151" s="6"/>
      <c r="SR151" s="6"/>
      <c r="SS151" s="6"/>
      <c r="ST151" s="6"/>
      <c r="SU151" s="6"/>
      <c r="SV151" s="6"/>
      <c r="SW151" s="6"/>
      <c r="SX151" s="6"/>
      <c r="SY151" s="6"/>
      <c r="SZ151" s="6"/>
      <c r="TA151" s="6"/>
      <c r="TB151" s="6"/>
      <c r="TC151" s="6"/>
      <c r="TD151" s="6"/>
      <c r="TE151" s="6"/>
      <c r="TF151" s="6"/>
      <c r="TG151" s="6"/>
      <c r="TH151" s="6"/>
      <c r="TI151" s="6"/>
      <c r="TJ151" s="6"/>
      <c r="TK151" s="6"/>
      <c r="TL151" s="6"/>
      <c r="TM151" s="6"/>
      <c r="TN151" s="6"/>
      <c r="TO151" s="6"/>
      <c r="TP151" s="6"/>
      <c r="TQ151" s="6"/>
      <c r="TR151" s="6"/>
      <c r="TS151" s="6"/>
      <c r="TT151" s="6"/>
      <c r="TU151" s="6"/>
      <c r="TV151" s="6"/>
      <c r="TW151" s="6"/>
      <c r="TX151" s="6"/>
      <c r="TY151" s="6"/>
      <c r="TZ151" s="6"/>
      <c r="UA151" s="6"/>
      <c r="UB151" s="6"/>
      <c r="UC151" s="6"/>
      <c r="UD151" s="6"/>
      <c r="UE151" s="6"/>
      <c r="UF151" s="6"/>
      <c r="UG151" s="6"/>
      <c r="UH151" s="6"/>
      <c r="UI151" s="6"/>
      <c r="UJ151" s="6"/>
      <c r="UK151" s="6"/>
      <c r="UL151" s="6"/>
      <c r="UM151" s="6"/>
      <c r="UN151" s="6"/>
      <c r="UO151" s="6"/>
      <c r="UP151" s="6"/>
      <c r="UQ151" s="6"/>
      <c r="UR151" s="6"/>
      <c r="US151" s="6"/>
      <c r="UT151" s="6"/>
      <c r="UU151" s="6"/>
      <c r="UV151" s="6"/>
      <c r="UW151" s="6"/>
      <c r="UX151" s="6"/>
      <c r="UY151" s="6"/>
      <c r="UZ151" s="6"/>
      <c r="VA151" s="6"/>
      <c r="VB151" s="6"/>
      <c r="VC151" s="6"/>
      <c r="VD151" s="6"/>
      <c r="VE151" s="6"/>
      <c r="VF151" s="6"/>
      <c r="VG151" s="6"/>
      <c r="VH151" s="6"/>
      <c r="VI151" s="6"/>
      <c r="VJ151" s="6"/>
      <c r="VK151" s="6"/>
      <c r="VL151" s="6"/>
      <c r="VM151" s="6"/>
      <c r="VN151" s="6"/>
      <c r="VO151" s="6"/>
      <c r="VP151" s="6"/>
      <c r="VQ151" s="6"/>
      <c r="VR151" s="6"/>
      <c r="VS151" s="6"/>
      <c r="VT151" s="6"/>
      <c r="VU151" s="6"/>
      <c r="VV151" s="6"/>
      <c r="VW151" s="6"/>
      <c r="VX151" s="6"/>
      <c r="VY151" s="6"/>
      <c r="VZ151" s="6"/>
      <c r="WA151" s="6"/>
      <c r="WB151" s="6"/>
      <c r="WC151" s="6"/>
      <c r="WD151" s="6"/>
      <c r="WE151" s="6"/>
      <c r="WF151" s="6"/>
      <c r="WG151" s="6"/>
      <c r="WH151" s="6"/>
      <c r="WI151" s="6"/>
      <c r="WJ151" s="6"/>
      <c r="WK151" s="6"/>
      <c r="WL151" s="6"/>
      <c r="WM151" s="6"/>
      <c r="WN151" s="6"/>
      <c r="WO151" s="6"/>
      <c r="WP151" s="6"/>
      <c r="WQ151" s="6"/>
      <c r="WR151" s="6"/>
      <c r="WS151" s="6"/>
      <c r="WT151" s="6"/>
      <c r="WU151" s="6"/>
      <c r="WV151" s="6"/>
      <c r="WW151" s="6"/>
      <c r="WX151" s="6"/>
      <c r="WY151" s="6"/>
      <c r="WZ151" s="6"/>
      <c r="XA151" s="6"/>
      <c r="XB151" s="6"/>
      <c r="XC151" s="6"/>
      <c r="XD151" s="6"/>
      <c r="XE151" s="6"/>
      <c r="XF151" s="6"/>
      <c r="XG151" s="6"/>
      <c r="XH151" s="6"/>
      <c r="XI151" s="6"/>
      <c r="XJ151" s="6"/>
      <c r="XK151" s="6"/>
      <c r="XL151" s="6"/>
      <c r="XM151" s="6"/>
      <c r="XN151" s="6"/>
      <c r="XO151" s="6"/>
      <c r="XP151" s="6"/>
      <c r="XQ151" s="6"/>
      <c r="XR151" s="6"/>
      <c r="XS151" s="6"/>
      <c r="XT151" s="6"/>
      <c r="XU151" s="6"/>
      <c r="XV151" s="6"/>
      <c r="XW151" s="6"/>
      <c r="XX151" s="6"/>
      <c r="XY151" s="6"/>
      <c r="XZ151" s="6"/>
      <c r="YA151" s="6"/>
      <c r="YB151" s="6"/>
      <c r="YC151" s="6"/>
      <c r="YD151" s="6"/>
      <c r="YE151" s="6"/>
      <c r="YF151" s="6"/>
      <c r="YG151" s="6"/>
      <c r="YH151" s="6"/>
      <c r="YI151" s="6"/>
      <c r="YJ151" s="6"/>
      <c r="YK151" s="6"/>
      <c r="YL151" s="6"/>
      <c r="YM151" s="6"/>
      <c r="YN151" s="6"/>
      <c r="YO151" s="6"/>
      <c r="YP151" s="6"/>
      <c r="YQ151" s="6"/>
      <c r="YR151" s="6"/>
      <c r="YS151" s="6"/>
      <c r="YT151" s="6"/>
      <c r="YU151" s="6"/>
      <c r="YV151" s="6"/>
      <c r="YW151" s="6"/>
      <c r="YX151" s="6"/>
      <c r="YY151" s="6"/>
      <c r="YZ151" s="6"/>
      <c r="ZA151" s="6"/>
      <c r="ZB151" s="6"/>
      <c r="ZC151" s="6"/>
      <c r="ZD151" s="6"/>
      <c r="ZE151" s="6"/>
      <c r="ZF151" s="6"/>
      <c r="ZG151" s="6"/>
      <c r="ZH151" s="6"/>
      <c r="ZI151" s="6"/>
      <c r="ZJ151" s="6"/>
      <c r="ZK151" s="6"/>
      <c r="ZL151" s="6"/>
      <c r="ZM151" s="6"/>
      <c r="ZN151" s="6"/>
      <c r="ZO151" s="6"/>
      <c r="ZP151" s="6"/>
      <c r="ZQ151" s="6"/>
      <c r="ZR151" s="6"/>
      <c r="ZS151" s="6"/>
      <c r="ZT151" s="6"/>
      <c r="ZU151" s="6"/>
      <c r="ZV151" s="6"/>
      <c r="ZW151" s="6"/>
      <c r="ZX151" s="6"/>
      <c r="ZY151" s="6"/>
      <c r="ZZ151" s="6"/>
      <c r="AAA151" s="6"/>
      <c r="AAB151" s="6"/>
      <c r="AAC151" s="6"/>
      <c r="AAD151" s="6"/>
      <c r="AAE151" s="6"/>
      <c r="AAF151" s="6"/>
      <c r="AAG151" s="6"/>
      <c r="AAH151" s="6"/>
      <c r="AAI151" s="6"/>
      <c r="AAJ151" s="6"/>
      <c r="AAK151" s="6"/>
      <c r="AAL151" s="6"/>
      <c r="AAM151" s="6"/>
      <c r="AAN151" s="6"/>
      <c r="AAO151" s="6"/>
      <c r="AAP151" s="6"/>
      <c r="AAQ151" s="6"/>
      <c r="AAR151" s="6"/>
      <c r="AAS151" s="6"/>
      <c r="AAT151" s="6"/>
      <c r="AAU151" s="6"/>
      <c r="AAV151" s="6"/>
      <c r="AAW151" s="6"/>
      <c r="AAX151" s="6"/>
      <c r="AAY151" s="6"/>
      <c r="AAZ151" s="6"/>
      <c r="ABA151" s="6"/>
      <c r="ABB151" s="6"/>
      <c r="ABC151" s="6"/>
      <c r="ABD151" s="6"/>
      <c r="ABE151" s="6"/>
      <c r="ABF151" s="6"/>
      <c r="ABG151" s="6"/>
      <c r="ABH151" s="6"/>
      <c r="ABI151" s="6"/>
      <c r="ABJ151" s="6"/>
      <c r="ABK151" s="6"/>
      <c r="ABL151" s="6"/>
      <c r="ABM151" s="6"/>
      <c r="ABN151" s="6"/>
      <c r="ABO151" s="6"/>
      <c r="ABP151" s="6"/>
      <c r="ABQ151" s="6"/>
      <c r="ABR151" s="6"/>
      <c r="ABS151" s="6"/>
      <c r="ABT151" s="6"/>
      <c r="ABU151" s="6"/>
      <c r="ABV151" s="6"/>
      <c r="ABW151" s="6"/>
      <c r="ABX151" s="6"/>
      <c r="ABY151" s="6"/>
      <c r="ABZ151" s="6"/>
      <c r="ACA151" s="6"/>
      <c r="ACB151" s="6"/>
      <c r="ACC151" s="6"/>
      <c r="ACD151" s="6"/>
      <c r="ACE151" s="6"/>
      <c r="ACF151" s="6"/>
      <c r="ACG151" s="6"/>
      <c r="ACH151" s="6"/>
      <c r="ACI151" s="6"/>
      <c r="ACJ151" s="6"/>
      <c r="ACK151" s="6"/>
      <c r="ACL151" s="6"/>
      <c r="ACM151" s="6"/>
      <c r="ACN151" s="6"/>
      <c r="ACO151" s="6"/>
      <c r="ACP151" s="6"/>
      <c r="ACQ151" s="6"/>
      <c r="ACR151" s="6"/>
      <c r="ACS151" s="6"/>
      <c r="ACT151" s="6"/>
      <c r="ACU151" s="6"/>
      <c r="ACV151" s="6"/>
      <c r="ACW151" s="6"/>
      <c r="ACX151" s="6"/>
      <c r="ACY151" s="6"/>
      <c r="ACZ151" s="6"/>
      <c r="ADA151" s="6"/>
      <c r="ADB151" s="6"/>
      <c r="ADC151" s="6"/>
      <c r="ADD151" s="6"/>
      <c r="ADE151" s="6"/>
      <c r="ADF151" s="6"/>
      <c r="ADG151" s="6"/>
      <c r="ADH151" s="6"/>
      <c r="ADI151" s="6"/>
      <c r="ADJ151" s="6"/>
      <c r="ADK151" s="6"/>
      <c r="ADL151" s="6"/>
      <c r="ADM151" s="6"/>
      <c r="ADN151" s="6"/>
      <c r="ADO151" s="6"/>
      <c r="ADP151" s="6"/>
      <c r="ADQ151" s="6"/>
      <c r="ADR151" s="6"/>
      <c r="ADS151" s="6"/>
      <c r="ADT151" s="6"/>
      <c r="ADU151" s="6"/>
      <c r="ADV151" s="6"/>
      <c r="ADW151" s="6"/>
      <c r="ADX151" s="6"/>
      <c r="ADY151" s="6"/>
      <c r="ADZ151" s="6"/>
      <c r="AEA151" s="6"/>
      <c r="AEB151" s="6"/>
      <c r="AEC151" s="6"/>
      <c r="AED151" s="6"/>
      <c r="AEE151" s="6"/>
      <c r="AEF151" s="6"/>
      <c r="AEG151" s="6"/>
      <c r="AEH151" s="6"/>
      <c r="AEI151" s="6"/>
      <c r="AEJ151" s="6"/>
      <c r="AEK151" s="6"/>
      <c r="AEL151" s="6"/>
      <c r="AEM151" s="6"/>
      <c r="AEN151" s="6"/>
      <c r="AEO151" s="6"/>
      <c r="AEP151" s="6"/>
      <c r="AEQ151" s="6"/>
      <c r="AER151" s="6"/>
      <c r="AES151" s="6"/>
      <c r="AET151" s="6"/>
      <c r="AEU151" s="6"/>
      <c r="AEV151" s="6"/>
      <c r="AEW151" s="6"/>
      <c r="AEX151" s="6"/>
      <c r="AEY151" s="6"/>
      <c r="AEZ151" s="6"/>
      <c r="AFA151" s="6"/>
      <c r="AFB151" s="6"/>
      <c r="AFC151" s="6"/>
      <c r="AFD151" s="6"/>
      <c r="AFE151" s="6"/>
      <c r="AFF151" s="6"/>
      <c r="AFG151" s="6"/>
      <c r="AFH151" s="6"/>
      <c r="AFI151" s="6"/>
      <c r="AFJ151" s="6"/>
      <c r="AFK151" s="6"/>
      <c r="AFL151" s="6"/>
      <c r="AFM151" s="6"/>
      <c r="AFN151" s="6"/>
      <c r="AFO151" s="6"/>
      <c r="AFP151" s="6"/>
      <c r="AFQ151" s="6"/>
      <c r="AFR151" s="6"/>
      <c r="AFS151" s="6"/>
      <c r="AFT151" s="6"/>
      <c r="AFU151" s="6"/>
      <c r="AFV151" s="6"/>
      <c r="AFW151" s="6"/>
      <c r="AFX151" s="6"/>
      <c r="AFY151" s="6"/>
      <c r="AFZ151" s="6"/>
      <c r="AGA151" s="6"/>
      <c r="AGB151" s="6"/>
      <c r="AGC151" s="6"/>
      <c r="AGD151" s="6"/>
      <c r="AGE151" s="6"/>
      <c r="AGF151" s="6"/>
      <c r="AGG151" s="6"/>
      <c r="AGH151" s="6"/>
      <c r="AGI151" s="6"/>
      <c r="AGJ151" s="6"/>
      <c r="AGK151" s="6"/>
      <c r="AGL151" s="6"/>
      <c r="AGM151" s="6"/>
      <c r="AGN151" s="6"/>
      <c r="AGO151" s="6"/>
      <c r="AGP151" s="6"/>
      <c r="AGQ151" s="6"/>
      <c r="AGR151" s="6"/>
      <c r="AGS151" s="6"/>
      <c r="AGT151" s="6"/>
      <c r="AGU151" s="6"/>
      <c r="AGV151" s="6"/>
      <c r="AGW151" s="6"/>
      <c r="AGX151" s="6"/>
      <c r="AGY151" s="6"/>
      <c r="AGZ151" s="6"/>
      <c r="AHA151" s="6"/>
      <c r="AHB151" s="6"/>
      <c r="AHC151" s="6"/>
      <c r="AHD151" s="6"/>
      <c r="AHE151" s="6"/>
      <c r="AHF151" s="6"/>
      <c r="AHG151" s="6"/>
      <c r="AHH151" s="6"/>
      <c r="AHI151" s="6"/>
      <c r="AHJ151" s="6"/>
      <c r="AHK151" s="6"/>
      <c r="AHL151" s="6"/>
      <c r="AHM151" s="6"/>
      <c r="AHN151" s="6"/>
      <c r="AHO151" s="6"/>
      <c r="AHP151" s="6"/>
      <c r="AHQ151" s="6"/>
      <c r="AHR151" s="6"/>
      <c r="AHS151" s="6"/>
      <c r="AHT151" s="6"/>
      <c r="AHU151" s="6"/>
      <c r="AHV151" s="6"/>
      <c r="AHW151" s="6"/>
      <c r="AHX151" s="6"/>
      <c r="AHY151" s="6"/>
      <c r="AHZ151" s="6"/>
      <c r="AIA151" s="6"/>
      <c r="AIB151" s="6"/>
      <c r="AIC151" s="6"/>
      <c r="AID151" s="6"/>
      <c r="AIE151" s="6"/>
      <c r="AIF151" s="6"/>
      <c r="AIG151" s="6"/>
      <c r="AIH151" s="6"/>
      <c r="AII151" s="6"/>
      <c r="AIJ151" s="6"/>
      <c r="AIK151" s="6"/>
      <c r="AIL151" s="6"/>
      <c r="AIM151" s="6"/>
      <c r="AIN151" s="6"/>
      <c r="AIO151" s="6"/>
      <c r="AIP151" s="6"/>
      <c r="AIQ151" s="6"/>
      <c r="AIR151" s="6"/>
      <c r="AIS151" s="6"/>
      <c r="AIT151" s="6"/>
      <c r="AIU151" s="6"/>
      <c r="AIV151" s="6"/>
      <c r="AIW151" s="6"/>
      <c r="AIX151" s="6"/>
      <c r="AIY151" s="6"/>
      <c r="AIZ151" s="6"/>
      <c r="AJA151" s="6"/>
      <c r="AJB151" s="6"/>
      <c r="AJC151" s="6"/>
      <c r="AJD151" s="6"/>
      <c r="AJE151" s="6"/>
      <c r="AJF151" s="6"/>
      <c r="AJG151" s="6"/>
      <c r="AJH151" s="6"/>
      <c r="AJI151" s="6"/>
      <c r="AJJ151" s="6"/>
      <c r="AJK151" s="6"/>
      <c r="AJL151" s="6"/>
      <c r="AJM151" s="6"/>
      <c r="AJN151" s="6"/>
      <c r="AJO151" s="6"/>
      <c r="AJP151" s="6"/>
      <c r="AJQ151" s="6"/>
      <c r="AJR151" s="6"/>
      <c r="AJS151" s="6"/>
      <c r="AJT151" s="6"/>
      <c r="AJU151" s="6"/>
      <c r="AJV151" s="6"/>
      <c r="AJW151" s="6"/>
      <c r="AJX151" s="6"/>
      <c r="AJY151" s="6"/>
      <c r="AJZ151" s="6"/>
      <c r="AKA151" s="6"/>
      <c r="AKB151" s="6"/>
      <c r="AKC151" s="6"/>
      <c r="AKD151" s="6"/>
      <c r="AKE151" s="6"/>
      <c r="AKF151" s="6"/>
      <c r="AKG151" s="6"/>
      <c r="AKH151" s="6"/>
      <c r="AKI151" s="6"/>
      <c r="AKJ151" s="6"/>
      <c r="AKK151" s="6"/>
      <c r="AKL151" s="6"/>
      <c r="AKM151" s="6"/>
      <c r="AKN151" s="6"/>
      <c r="AKO151" s="6"/>
      <c r="AKP151" s="6"/>
      <c r="AKQ151" s="6"/>
      <c r="AKR151" s="6"/>
      <c r="AKS151" s="6"/>
      <c r="AKT151" s="6"/>
      <c r="AKU151" s="6"/>
      <c r="AKV151" s="6"/>
      <c r="AKW151" s="6"/>
      <c r="AKX151" s="6"/>
      <c r="AKY151" s="6"/>
      <c r="AKZ151" s="6"/>
      <c r="ALA151" s="6"/>
      <c r="ALB151" s="6"/>
      <c r="ALC151" s="6"/>
      <c r="ALD151" s="6"/>
      <c r="ALE151" s="6"/>
      <c r="ALF151" s="6"/>
      <c r="ALG151" s="6"/>
      <c r="ALH151" s="6"/>
      <c r="ALI151" s="6"/>
      <c r="ALJ151" s="6"/>
      <c r="ALK151" s="6"/>
      <c r="ALL151" s="6"/>
      <c r="ALM151" s="6"/>
      <c r="ALN151" s="6"/>
      <c r="ALO151" s="6"/>
      <c r="ALP151" s="6"/>
      <c r="ALQ151" s="6"/>
      <c r="ALR151" s="6"/>
      <c r="ALS151" s="6"/>
      <c r="ALT151" s="6"/>
      <c r="ALU151" s="6"/>
      <c r="ALV151" s="6"/>
      <c r="ALW151" s="6"/>
      <c r="ALX151" s="6"/>
      <c r="ALY151" s="6"/>
      <c r="ALZ151" s="6"/>
      <c r="AMA151" s="6"/>
      <c r="AMB151" s="6"/>
      <c r="AMC151" s="6"/>
      <c r="AMD151" s="6"/>
      <c r="AME151" s="6"/>
      <c r="AMF151" s="6"/>
      <c r="AMG151" s="6"/>
      <c r="AMH151" s="6"/>
      <c r="AMI151" s="6"/>
      <c r="AMJ151" s="6"/>
      <c r="AMK151" s="6"/>
      <c r="AML151" s="6"/>
    </row>
    <row r="152" spans="1:1026" s="4" customFormat="1" x14ac:dyDescent="0.25">
      <c r="A152" s="3"/>
      <c r="B152" s="1"/>
      <c r="C152" s="1"/>
      <c r="D152" s="2"/>
      <c r="E152" s="211"/>
      <c r="F152" s="47"/>
      <c r="H152" s="5"/>
      <c r="I152" s="5"/>
      <c r="J152" s="5"/>
      <c r="K152" s="5"/>
      <c r="L152" s="5"/>
      <c r="M152" s="5"/>
      <c r="N152" s="5"/>
      <c r="O152" s="5"/>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c r="PF152" s="6"/>
      <c r="PG152" s="6"/>
      <c r="PH152" s="6"/>
      <c r="PI152" s="6"/>
      <c r="PJ152" s="6"/>
      <c r="PK152" s="6"/>
      <c r="PL152" s="6"/>
      <c r="PM152" s="6"/>
      <c r="PN152" s="6"/>
      <c r="PO152" s="6"/>
      <c r="PP152" s="6"/>
      <c r="PQ152" s="6"/>
      <c r="PR152" s="6"/>
      <c r="PS152" s="6"/>
      <c r="PT152" s="6"/>
      <c r="PU152" s="6"/>
      <c r="PV152" s="6"/>
      <c r="PW152" s="6"/>
      <c r="PX152" s="6"/>
      <c r="PY152" s="6"/>
      <c r="PZ152" s="6"/>
      <c r="QA152" s="6"/>
      <c r="QB152" s="6"/>
      <c r="QC152" s="6"/>
      <c r="QD152" s="6"/>
      <c r="QE152" s="6"/>
      <c r="QF152" s="6"/>
      <c r="QG152" s="6"/>
      <c r="QH152" s="6"/>
      <c r="QI152" s="6"/>
      <c r="QJ152" s="6"/>
      <c r="QK152" s="6"/>
      <c r="QL152" s="6"/>
      <c r="QM152" s="6"/>
      <c r="QN152" s="6"/>
      <c r="QO152" s="6"/>
      <c r="QP152" s="6"/>
      <c r="QQ152" s="6"/>
      <c r="QR152" s="6"/>
      <c r="QS152" s="6"/>
      <c r="QT152" s="6"/>
      <c r="QU152" s="6"/>
      <c r="QV152" s="6"/>
      <c r="QW152" s="6"/>
      <c r="QX152" s="6"/>
      <c r="QY152" s="6"/>
      <c r="QZ152" s="6"/>
      <c r="RA152" s="6"/>
      <c r="RB152" s="6"/>
      <c r="RC152" s="6"/>
      <c r="RD152" s="6"/>
      <c r="RE152" s="6"/>
      <c r="RF152" s="6"/>
      <c r="RG152" s="6"/>
      <c r="RH152" s="6"/>
      <c r="RI152" s="6"/>
      <c r="RJ152" s="6"/>
      <c r="RK152" s="6"/>
      <c r="RL152" s="6"/>
      <c r="RM152" s="6"/>
      <c r="RN152" s="6"/>
      <c r="RO152" s="6"/>
      <c r="RP152" s="6"/>
      <c r="RQ152" s="6"/>
      <c r="RR152" s="6"/>
      <c r="RS152" s="6"/>
      <c r="RT152" s="6"/>
      <c r="RU152" s="6"/>
      <c r="RV152" s="6"/>
      <c r="RW152" s="6"/>
      <c r="RX152" s="6"/>
      <c r="RY152" s="6"/>
      <c r="RZ152" s="6"/>
      <c r="SA152" s="6"/>
      <c r="SB152" s="6"/>
      <c r="SC152" s="6"/>
      <c r="SD152" s="6"/>
      <c r="SE152" s="6"/>
      <c r="SF152" s="6"/>
      <c r="SG152" s="6"/>
      <c r="SH152" s="6"/>
      <c r="SI152" s="6"/>
      <c r="SJ152" s="6"/>
      <c r="SK152" s="6"/>
      <c r="SL152" s="6"/>
      <c r="SM152" s="6"/>
      <c r="SN152" s="6"/>
      <c r="SO152" s="6"/>
      <c r="SP152" s="6"/>
      <c r="SQ152" s="6"/>
      <c r="SR152" s="6"/>
      <c r="SS152" s="6"/>
      <c r="ST152" s="6"/>
      <c r="SU152" s="6"/>
      <c r="SV152" s="6"/>
      <c r="SW152" s="6"/>
      <c r="SX152" s="6"/>
      <c r="SY152" s="6"/>
      <c r="SZ152" s="6"/>
      <c r="TA152" s="6"/>
      <c r="TB152" s="6"/>
      <c r="TC152" s="6"/>
      <c r="TD152" s="6"/>
      <c r="TE152" s="6"/>
      <c r="TF152" s="6"/>
      <c r="TG152" s="6"/>
      <c r="TH152" s="6"/>
      <c r="TI152" s="6"/>
      <c r="TJ152" s="6"/>
      <c r="TK152" s="6"/>
      <c r="TL152" s="6"/>
      <c r="TM152" s="6"/>
      <c r="TN152" s="6"/>
      <c r="TO152" s="6"/>
      <c r="TP152" s="6"/>
      <c r="TQ152" s="6"/>
      <c r="TR152" s="6"/>
      <c r="TS152" s="6"/>
      <c r="TT152" s="6"/>
      <c r="TU152" s="6"/>
      <c r="TV152" s="6"/>
      <c r="TW152" s="6"/>
      <c r="TX152" s="6"/>
      <c r="TY152" s="6"/>
      <c r="TZ152" s="6"/>
      <c r="UA152" s="6"/>
      <c r="UB152" s="6"/>
      <c r="UC152" s="6"/>
      <c r="UD152" s="6"/>
      <c r="UE152" s="6"/>
      <c r="UF152" s="6"/>
      <c r="UG152" s="6"/>
      <c r="UH152" s="6"/>
      <c r="UI152" s="6"/>
      <c r="UJ152" s="6"/>
      <c r="UK152" s="6"/>
      <c r="UL152" s="6"/>
      <c r="UM152" s="6"/>
      <c r="UN152" s="6"/>
      <c r="UO152" s="6"/>
      <c r="UP152" s="6"/>
      <c r="UQ152" s="6"/>
      <c r="UR152" s="6"/>
      <c r="US152" s="6"/>
      <c r="UT152" s="6"/>
      <c r="UU152" s="6"/>
      <c r="UV152" s="6"/>
      <c r="UW152" s="6"/>
      <c r="UX152" s="6"/>
      <c r="UY152" s="6"/>
      <c r="UZ152" s="6"/>
      <c r="VA152" s="6"/>
      <c r="VB152" s="6"/>
      <c r="VC152" s="6"/>
      <c r="VD152" s="6"/>
      <c r="VE152" s="6"/>
      <c r="VF152" s="6"/>
      <c r="VG152" s="6"/>
      <c r="VH152" s="6"/>
      <c r="VI152" s="6"/>
      <c r="VJ152" s="6"/>
      <c r="VK152" s="6"/>
      <c r="VL152" s="6"/>
      <c r="VM152" s="6"/>
      <c r="VN152" s="6"/>
      <c r="VO152" s="6"/>
      <c r="VP152" s="6"/>
      <c r="VQ152" s="6"/>
      <c r="VR152" s="6"/>
      <c r="VS152" s="6"/>
      <c r="VT152" s="6"/>
      <c r="VU152" s="6"/>
      <c r="VV152" s="6"/>
      <c r="VW152" s="6"/>
      <c r="VX152" s="6"/>
      <c r="VY152" s="6"/>
      <c r="VZ152" s="6"/>
      <c r="WA152" s="6"/>
      <c r="WB152" s="6"/>
      <c r="WC152" s="6"/>
      <c r="WD152" s="6"/>
      <c r="WE152" s="6"/>
      <c r="WF152" s="6"/>
      <c r="WG152" s="6"/>
      <c r="WH152" s="6"/>
      <c r="WI152" s="6"/>
      <c r="WJ152" s="6"/>
      <c r="WK152" s="6"/>
      <c r="WL152" s="6"/>
      <c r="WM152" s="6"/>
      <c r="WN152" s="6"/>
      <c r="WO152" s="6"/>
      <c r="WP152" s="6"/>
      <c r="WQ152" s="6"/>
      <c r="WR152" s="6"/>
      <c r="WS152" s="6"/>
      <c r="WT152" s="6"/>
      <c r="WU152" s="6"/>
      <c r="WV152" s="6"/>
      <c r="WW152" s="6"/>
      <c r="WX152" s="6"/>
      <c r="WY152" s="6"/>
      <c r="WZ152" s="6"/>
      <c r="XA152" s="6"/>
      <c r="XB152" s="6"/>
      <c r="XC152" s="6"/>
      <c r="XD152" s="6"/>
      <c r="XE152" s="6"/>
      <c r="XF152" s="6"/>
      <c r="XG152" s="6"/>
      <c r="XH152" s="6"/>
      <c r="XI152" s="6"/>
      <c r="XJ152" s="6"/>
      <c r="XK152" s="6"/>
      <c r="XL152" s="6"/>
      <c r="XM152" s="6"/>
      <c r="XN152" s="6"/>
      <c r="XO152" s="6"/>
      <c r="XP152" s="6"/>
      <c r="XQ152" s="6"/>
      <c r="XR152" s="6"/>
      <c r="XS152" s="6"/>
      <c r="XT152" s="6"/>
      <c r="XU152" s="6"/>
      <c r="XV152" s="6"/>
      <c r="XW152" s="6"/>
      <c r="XX152" s="6"/>
      <c r="XY152" s="6"/>
      <c r="XZ152" s="6"/>
      <c r="YA152" s="6"/>
      <c r="YB152" s="6"/>
      <c r="YC152" s="6"/>
      <c r="YD152" s="6"/>
      <c r="YE152" s="6"/>
      <c r="YF152" s="6"/>
      <c r="YG152" s="6"/>
      <c r="YH152" s="6"/>
      <c r="YI152" s="6"/>
      <c r="YJ152" s="6"/>
      <c r="YK152" s="6"/>
      <c r="YL152" s="6"/>
      <c r="YM152" s="6"/>
      <c r="YN152" s="6"/>
      <c r="YO152" s="6"/>
      <c r="YP152" s="6"/>
      <c r="YQ152" s="6"/>
      <c r="YR152" s="6"/>
      <c r="YS152" s="6"/>
      <c r="YT152" s="6"/>
      <c r="YU152" s="6"/>
      <c r="YV152" s="6"/>
      <c r="YW152" s="6"/>
      <c r="YX152" s="6"/>
      <c r="YY152" s="6"/>
      <c r="YZ152" s="6"/>
      <c r="ZA152" s="6"/>
      <c r="ZB152" s="6"/>
      <c r="ZC152" s="6"/>
      <c r="ZD152" s="6"/>
      <c r="ZE152" s="6"/>
      <c r="ZF152" s="6"/>
      <c r="ZG152" s="6"/>
      <c r="ZH152" s="6"/>
      <c r="ZI152" s="6"/>
      <c r="ZJ152" s="6"/>
      <c r="ZK152" s="6"/>
      <c r="ZL152" s="6"/>
      <c r="ZM152" s="6"/>
      <c r="ZN152" s="6"/>
      <c r="ZO152" s="6"/>
      <c r="ZP152" s="6"/>
      <c r="ZQ152" s="6"/>
      <c r="ZR152" s="6"/>
      <c r="ZS152" s="6"/>
      <c r="ZT152" s="6"/>
      <c r="ZU152" s="6"/>
      <c r="ZV152" s="6"/>
      <c r="ZW152" s="6"/>
      <c r="ZX152" s="6"/>
      <c r="ZY152" s="6"/>
      <c r="ZZ152" s="6"/>
      <c r="AAA152" s="6"/>
      <c r="AAB152" s="6"/>
      <c r="AAC152" s="6"/>
      <c r="AAD152" s="6"/>
      <c r="AAE152" s="6"/>
      <c r="AAF152" s="6"/>
      <c r="AAG152" s="6"/>
      <c r="AAH152" s="6"/>
      <c r="AAI152" s="6"/>
      <c r="AAJ152" s="6"/>
      <c r="AAK152" s="6"/>
      <c r="AAL152" s="6"/>
      <c r="AAM152" s="6"/>
      <c r="AAN152" s="6"/>
      <c r="AAO152" s="6"/>
      <c r="AAP152" s="6"/>
      <c r="AAQ152" s="6"/>
      <c r="AAR152" s="6"/>
      <c r="AAS152" s="6"/>
      <c r="AAT152" s="6"/>
      <c r="AAU152" s="6"/>
      <c r="AAV152" s="6"/>
      <c r="AAW152" s="6"/>
      <c r="AAX152" s="6"/>
      <c r="AAY152" s="6"/>
      <c r="AAZ152" s="6"/>
      <c r="ABA152" s="6"/>
      <c r="ABB152" s="6"/>
      <c r="ABC152" s="6"/>
      <c r="ABD152" s="6"/>
      <c r="ABE152" s="6"/>
      <c r="ABF152" s="6"/>
      <c r="ABG152" s="6"/>
      <c r="ABH152" s="6"/>
      <c r="ABI152" s="6"/>
      <c r="ABJ152" s="6"/>
      <c r="ABK152" s="6"/>
      <c r="ABL152" s="6"/>
      <c r="ABM152" s="6"/>
      <c r="ABN152" s="6"/>
      <c r="ABO152" s="6"/>
      <c r="ABP152" s="6"/>
      <c r="ABQ152" s="6"/>
      <c r="ABR152" s="6"/>
      <c r="ABS152" s="6"/>
      <c r="ABT152" s="6"/>
      <c r="ABU152" s="6"/>
      <c r="ABV152" s="6"/>
      <c r="ABW152" s="6"/>
      <c r="ABX152" s="6"/>
      <c r="ABY152" s="6"/>
      <c r="ABZ152" s="6"/>
      <c r="ACA152" s="6"/>
      <c r="ACB152" s="6"/>
      <c r="ACC152" s="6"/>
      <c r="ACD152" s="6"/>
      <c r="ACE152" s="6"/>
      <c r="ACF152" s="6"/>
      <c r="ACG152" s="6"/>
      <c r="ACH152" s="6"/>
      <c r="ACI152" s="6"/>
      <c r="ACJ152" s="6"/>
      <c r="ACK152" s="6"/>
      <c r="ACL152" s="6"/>
      <c r="ACM152" s="6"/>
      <c r="ACN152" s="6"/>
      <c r="ACO152" s="6"/>
      <c r="ACP152" s="6"/>
      <c r="ACQ152" s="6"/>
      <c r="ACR152" s="6"/>
      <c r="ACS152" s="6"/>
      <c r="ACT152" s="6"/>
      <c r="ACU152" s="6"/>
      <c r="ACV152" s="6"/>
      <c r="ACW152" s="6"/>
      <c r="ACX152" s="6"/>
      <c r="ACY152" s="6"/>
      <c r="ACZ152" s="6"/>
      <c r="ADA152" s="6"/>
      <c r="ADB152" s="6"/>
      <c r="ADC152" s="6"/>
      <c r="ADD152" s="6"/>
      <c r="ADE152" s="6"/>
      <c r="ADF152" s="6"/>
      <c r="ADG152" s="6"/>
      <c r="ADH152" s="6"/>
      <c r="ADI152" s="6"/>
      <c r="ADJ152" s="6"/>
      <c r="ADK152" s="6"/>
      <c r="ADL152" s="6"/>
      <c r="ADM152" s="6"/>
      <c r="ADN152" s="6"/>
      <c r="ADO152" s="6"/>
      <c r="ADP152" s="6"/>
      <c r="ADQ152" s="6"/>
      <c r="ADR152" s="6"/>
      <c r="ADS152" s="6"/>
      <c r="ADT152" s="6"/>
      <c r="ADU152" s="6"/>
      <c r="ADV152" s="6"/>
      <c r="ADW152" s="6"/>
      <c r="ADX152" s="6"/>
      <c r="ADY152" s="6"/>
      <c r="ADZ152" s="6"/>
      <c r="AEA152" s="6"/>
      <c r="AEB152" s="6"/>
      <c r="AEC152" s="6"/>
      <c r="AED152" s="6"/>
      <c r="AEE152" s="6"/>
      <c r="AEF152" s="6"/>
      <c r="AEG152" s="6"/>
      <c r="AEH152" s="6"/>
      <c r="AEI152" s="6"/>
      <c r="AEJ152" s="6"/>
      <c r="AEK152" s="6"/>
      <c r="AEL152" s="6"/>
      <c r="AEM152" s="6"/>
      <c r="AEN152" s="6"/>
      <c r="AEO152" s="6"/>
      <c r="AEP152" s="6"/>
      <c r="AEQ152" s="6"/>
      <c r="AER152" s="6"/>
      <c r="AES152" s="6"/>
      <c r="AET152" s="6"/>
      <c r="AEU152" s="6"/>
      <c r="AEV152" s="6"/>
      <c r="AEW152" s="6"/>
      <c r="AEX152" s="6"/>
      <c r="AEY152" s="6"/>
      <c r="AEZ152" s="6"/>
      <c r="AFA152" s="6"/>
      <c r="AFB152" s="6"/>
      <c r="AFC152" s="6"/>
      <c r="AFD152" s="6"/>
      <c r="AFE152" s="6"/>
      <c r="AFF152" s="6"/>
      <c r="AFG152" s="6"/>
      <c r="AFH152" s="6"/>
      <c r="AFI152" s="6"/>
      <c r="AFJ152" s="6"/>
      <c r="AFK152" s="6"/>
      <c r="AFL152" s="6"/>
      <c r="AFM152" s="6"/>
      <c r="AFN152" s="6"/>
      <c r="AFO152" s="6"/>
      <c r="AFP152" s="6"/>
      <c r="AFQ152" s="6"/>
      <c r="AFR152" s="6"/>
      <c r="AFS152" s="6"/>
      <c r="AFT152" s="6"/>
      <c r="AFU152" s="6"/>
      <c r="AFV152" s="6"/>
      <c r="AFW152" s="6"/>
      <c r="AFX152" s="6"/>
      <c r="AFY152" s="6"/>
      <c r="AFZ152" s="6"/>
      <c r="AGA152" s="6"/>
      <c r="AGB152" s="6"/>
      <c r="AGC152" s="6"/>
      <c r="AGD152" s="6"/>
      <c r="AGE152" s="6"/>
      <c r="AGF152" s="6"/>
      <c r="AGG152" s="6"/>
      <c r="AGH152" s="6"/>
      <c r="AGI152" s="6"/>
      <c r="AGJ152" s="6"/>
      <c r="AGK152" s="6"/>
      <c r="AGL152" s="6"/>
      <c r="AGM152" s="6"/>
      <c r="AGN152" s="6"/>
      <c r="AGO152" s="6"/>
      <c r="AGP152" s="6"/>
      <c r="AGQ152" s="6"/>
      <c r="AGR152" s="6"/>
      <c r="AGS152" s="6"/>
      <c r="AGT152" s="6"/>
      <c r="AGU152" s="6"/>
      <c r="AGV152" s="6"/>
      <c r="AGW152" s="6"/>
      <c r="AGX152" s="6"/>
      <c r="AGY152" s="6"/>
      <c r="AGZ152" s="6"/>
      <c r="AHA152" s="6"/>
      <c r="AHB152" s="6"/>
      <c r="AHC152" s="6"/>
      <c r="AHD152" s="6"/>
      <c r="AHE152" s="6"/>
      <c r="AHF152" s="6"/>
      <c r="AHG152" s="6"/>
      <c r="AHH152" s="6"/>
      <c r="AHI152" s="6"/>
      <c r="AHJ152" s="6"/>
      <c r="AHK152" s="6"/>
      <c r="AHL152" s="6"/>
      <c r="AHM152" s="6"/>
      <c r="AHN152" s="6"/>
      <c r="AHO152" s="6"/>
      <c r="AHP152" s="6"/>
      <c r="AHQ152" s="6"/>
      <c r="AHR152" s="6"/>
      <c r="AHS152" s="6"/>
      <c r="AHT152" s="6"/>
      <c r="AHU152" s="6"/>
      <c r="AHV152" s="6"/>
      <c r="AHW152" s="6"/>
      <c r="AHX152" s="6"/>
      <c r="AHY152" s="6"/>
      <c r="AHZ152" s="6"/>
      <c r="AIA152" s="6"/>
      <c r="AIB152" s="6"/>
      <c r="AIC152" s="6"/>
      <c r="AID152" s="6"/>
      <c r="AIE152" s="6"/>
      <c r="AIF152" s="6"/>
      <c r="AIG152" s="6"/>
      <c r="AIH152" s="6"/>
      <c r="AII152" s="6"/>
      <c r="AIJ152" s="6"/>
      <c r="AIK152" s="6"/>
      <c r="AIL152" s="6"/>
      <c r="AIM152" s="6"/>
      <c r="AIN152" s="6"/>
      <c r="AIO152" s="6"/>
      <c r="AIP152" s="6"/>
      <c r="AIQ152" s="6"/>
      <c r="AIR152" s="6"/>
      <c r="AIS152" s="6"/>
      <c r="AIT152" s="6"/>
      <c r="AIU152" s="6"/>
      <c r="AIV152" s="6"/>
      <c r="AIW152" s="6"/>
      <c r="AIX152" s="6"/>
      <c r="AIY152" s="6"/>
      <c r="AIZ152" s="6"/>
      <c r="AJA152" s="6"/>
      <c r="AJB152" s="6"/>
      <c r="AJC152" s="6"/>
      <c r="AJD152" s="6"/>
      <c r="AJE152" s="6"/>
      <c r="AJF152" s="6"/>
      <c r="AJG152" s="6"/>
      <c r="AJH152" s="6"/>
      <c r="AJI152" s="6"/>
      <c r="AJJ152" s="6"/>
      <c r="AJK152" s="6"/>
      <c r="AJL152" s="6"/>
      <c r="AJM152" s="6"/>
      <c r="AJN152" s="6"/>
      <c r="AJO152" s="6"/>
      <c r="AJP152" s="6"/>
      <c r="AJQ152" s="6"/>
      <c r="AJR152" s="6"/>
      <c r="AJS152" s="6"/>
      <c r="AJT152" s="6"/>
      <c r="AJU152" s="6"/>
      <c r="AJV152" s="6"/>
      <c r="AJW152" s="6"/>
      <c r="AJX152" s="6"/>
      <c r="AJY152" s="6"/>
      <c r="AJZ152" s="6"/>
      <c r="AKA152" s="6"/>
      <c r="AKB152" s="6"/>
      <c r="AKC152" s="6"/>
      <c r="AKD152" s="6"/>
      <c r="AKE152" s="6"/>
      <c r="AKF152" s="6"/>
      <c r="AKG152" s="6"/>
      <c r="AKH152" s="6"/>
      <c r="AKI152" s="6"/>
      <c r="AKJ152" s="6"/>
      <c r="AKK152" s="6"/>
      <c r="AKL152" s="6"/>
      <c r="AKM152" s="6"/>
      <c r="AKN152" s="6"/>
      <c r="AKO152" s="6"/>
      <c r="AKP152" s="6"/>
      <c r="AKQ152" s="6"/>
      <c r="AKR152" s="6"/>
      <c r="AKS152" s="6"/>
      <c r="AKT152" s="6"/>
      <c r="AKU152" s="6"/>
      <c r="AKV152" s="6"/>
      <c r="AKW152" s="6"/>
      <c r="AKX152" s="6"/>
      <c r="AKY152" s="6"/>
      <c r="AKZ152" s="6"/>
      <c r="ALA152" s="6"/>
      <c r="ALB152" s="6"/>
      <c r="ALC152" s="6"/>
      <c r="ALD152" s="6"/>
      <c r="ALE152" s="6"/>
      <c r="ALF152" s="6"/>
      <c r="ALG152" s="6"/>
      <c r="ALH152" s="6"/>
      <c r="ALI152" s="6"/>
      <c r="ALJ152" s="6"/>
      <c r="ALK152" s="6"/>
      <c r="ALL152" s="6"/>
      <c r="ALM152" s="6"/>
      <c r="ALN152" s="6"/>
      <c r="ALO152" s="6"/>
      <c r="ALP152" s="6"/>
      <c r="ALQ152" s="6"/>
      <c r="ALR152" s="6"/>
      <c r="ALS152" s="6"/>
      <c r="ALT152" s="6"/>
      <c r="ALU152" s="6"/>
      <c r="ALV152" s="6"/>
      <c r="ALW152" s="6"/>
      <c r="ALX152" s="6"/>
      <c r="ALY152" s="6"/>
      <c r="ALZ152" s="6"/>
      <c r="AMA152" s="6"/>
      <c r="AMB152" s="6"/>
      <c r="AMC152" s="6"/>
      <c r="AMD152" s="6"/>
      <c r="AME152" s="6"/>
      <c r="AMF152" s="6"/>
      <c r="AMG152" s="6"/>
      <c r="AMH152" s="6"/>
      <c r="AMI152" s="6"/>
      <c r="AMJ152" s="6"/>
      <c r="AMK152" s="6"/>
      <c r="AML152" s="6"/>
    </row>
  </sheetData>
  <mergeCells count="6">
    <mergeCell ref="L7:P7"/>
    <mergeCell ref="A7:A8"/>
    <mergeCell ref="B7:B8"/>
    <mergeCell ref="D7:D8"/>
    <mergeCell ref="E7:E8"/>
    <mergeCell ref="F7:K7"/>
  </mergeCells>
  <phoneticPr fontId="32" type="noConversion"/>
  <conditionalFormatting sqref="E17">
    <cfRule type="cellIs" dxfId="23" priority="1" operator="equal">
      <formula>0</formula>
    </cfRule>
    <cfRule type="expression" dxfId="22"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1-10
&amp;"Arial,Treknraksts"&amp;UELEKTROAPGĀDE, APGAISMOJUMS UN ZIBENSAIZSARDZĪBA.</oddHeader>
    <oddFooter>&amp;C&amp;8&amp;P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L39"/>
  <sheetViews>
    <sheetView zoomScaleNormal="100" workbookViewId="0">
      <selection activeCell="D4" sqref="D4"/>
    </sheetView>
  </sheetViews>
  <sheetFormatPr defaultColWidth="9.109375" defaultRowHeight="13.2" x14ac:dyDescent="0.25"/>
  <cols>
    <col min="1" max="1" width="7.44140625" style="3" customWidth="1"/>
    <col min="2" max="2" width="36.109375" style="1" customWidth="1"/>
    <col min="3" max="3" width="19.33203125" style="1" customWidth="1"/>
    <col min="4" max="4" width="6" style="2" customWidth="1"/>
    <col min="5" max="5" width="8.6640625" style="3" customWidth="1"/>
    <col min="6" max="6" width="6.33203125" style="3" customWidth="1"/>
    <col min="7" max="7" width="6.5546875" style="4" customWidth="1"/>
    <col min="8" max="8" width="7.33203125" style="5" customWidth="1"/>
    <col min="9" max="9" width="9.6640625"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50"/>
      <c r="F1" s="50"/>
      <c r="G1" s="51"/>
      <c r="H1" s="52"/>
      <c r="I1" s="52"/>
      <c r="J1" s="52"/>
      <c r="K1" s="52"/>
      <c r="L1" s="52"/>
      <c r="M1" s="52"/>
      <c r="N1" s="52"/>
      <c r="O1" s="52"/>
      <c r="P1" s="53"/>
    </row>
    <row r="2" spans="1:17" ht="13.8" x14ac:dyDescent="0.25">
      <c r="A2" s="48" t="s">
        <v>2</v>
      </c>
      <c r="B2" s="49"/>
      <c r="C2" s="49"/>
      <c r="D2" s="61" t="str">
        <f>KOPS!D2</f>
        <v>BIROJU ĒKAS JAUNBŪVE</v>
      </c>
      <c r="E2" s="50"/>
      <c r="F2" s="50"/>
      <c r="G2" s="51"/>
      <c r="H2" s="52"/>
      <c r="I2" s="52"/>
      <c r="J2" s="52"/>
      <c r="K2" s="52"/>
      <c r="L2" s="52"/>
      <c r="M2" s="52"/>
      <c r="N2" s="52"/>
      <c r="O2" s="52"/>
      <c r="P2" s="53"/>
    </row>
    <row r="3" spans="1:17" ht="13.8" x14ac:dyDescent="0.25">
      <c r="A3" s="48" t="s">
        <v>3</v>
      </c>
      <c r="B3" s="49"/>
      <c r="C3" s="49"/>
      <c r="D3" s="61" t="str">
        <f>KOPS!D3</f>
        <v>STIGU IELĀ 14, RĪGĀ</v>
      </c>
      <c r="E3" s="50"/>
      <c r="F3" s="50"/>
      <c r="G3" s="51"/>
      <c r="H3" s="52"/>
      <c r="I3" s="52"/>
      <c r="J3" s="52"/>
      <c r="K3" s="52"/>
      <c r="L3" s="52"/>
      <c r="M3" s="52"/>
      <c r="N3" s="52"/>
      <c r="O3" s="52"/>
      <c r="P3" s="53"/>
    </row>
    <row r="4" spans="1:17" ht="13.8" x14ac:dyDescent="0.25">
      <c r="A4" s="48" t="s">
        <v>4</v>
      </c>
      <c r="B4" s="49"/>
      <c r="C4" s="49"/>
      <c r="D4" s="113"/>
      <c r="E4" s="50"/>
      <c r="F4" s="50"/>
      <c r="G4" s="51"/>
      <c r="H4" s="52"/>
      <c r="I4" s="52"/>
      <c r="J4" s="52"/>
      <c r="K4" s="52"/>
      <c r="L4" s="52"/>
      <c r="M4" s="52"/>
      <c r="N4" s="52"/>
      <c r="O4" s="52"/>
      <c r="P4" s="53"/>
    </row>
    <row r="5" spans="1:17" ht="14.4" x14ac:dyDescent="0.25">
      <c r="A5" s="48" t="s">
        <v>1903</v>
      </c>
      <c r="B5" s="49"/>
      <c r="C5" s="49"/>
      <c r="D5" s="54"/>
      <c r="E5" s="50"/>
      <c r="F5" s="50"/>
      <c r="G5" s="51"/>
      <c r="H5" s="52"/>
      <c r="I5" s="52"/>
      <c r="J5" s="52"/>
      <c r="K5" s="52"/>
      <c r="L5" s="52"/>
      <c r="M5" s="52"/>
      <c r="N5" s="52"/>
      <c r="O5" s="55" t="s">
        <v>28</v>
      </c>
      <c r="P5" s="111">
        <f>P34</f>
        <v>0</v>
      </c>
    </row>
    <row r="6" spans="1:17" ht="13.8" x14ac:dyDescent="0.25">
      <c r="A6" s="10" t="str">
        <f>KOPT!A6</f>
        <v>Tāme sastādīta: 2020.gada februārī</v>
      </c>
      <c r="B6" s="49"/>
      <c r="C6" s="49"/>
      <c r="D6" s="54"/>
      <c r="E6" s="50"/>
      <c r="F6" s="50"/>
      <c r="G6" s="51"/>
      <c r="H6" s="52"/>
      <c r="I6" s="52"/>
      <c r="J6" s="52"/>
      <c r="K6" s="52"/>
      <c r="L6" s="52"/>
      <c r="M6" s="52"/>
      <c r="N6" s="52"/>
      <c r="O6" s="52"/>
      <c r="P6" s="53"/>
    </row>
    <row r="7" spans="1:17" ht="20.25" customHeight="1" x14ac:dyDescent="0.25">
      <c r="A7" s="427" t="s">
        <v>5</v>
      </c>
      <c r="B7" s="442" t="s">
        <v>43</v>
      </c>
      <c r="C7" s="213"/>
      <c r="D7" s="440" t="s">
        <v>6</v>
      </c>
      <c r="E7" s="427" t="s">
        <v>7</v>
      </c>
      <c r="F7" s="437" t="s">
        <v>8</v>
      </c>
      <c r="G7" s="437"/>
      <c r="H7" s="437"/>
      <c r="I7" s="437"/>
      <c r="J7" s="437"/>
      <c r="K7" s="439"/>
      <c r="L7" s="438" t="s">
        <v>11</v>
      </c>
      <c r="M7" s="437"/>
      <c r="N7" s="437"/>
      <c r="O7" s="437"/>
      <c r="P7" s="439"/>
      <c r="Q7" s="9"/>
    </row>
    <row r="8" spans="1:17" ht="78.75" customHeight="1" x14ac:dyDescent="0.25">
      <c r="A8" s="428"/>
      <c r="B8" s="443"/>
      <c r="C8" s="214"/>
      <c r="D8" s="441"/>
      <c r="E8" s="428"/>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28"/>
      <c r="E9" s="25"/>
      <c r="F9" s="34"/>
      <c r="G9" s="29"/>
      <c r="H9" s="31"/>
      <c r="I9" s="31"/>
      <c r="J9" s="35"/>
      <c r="K9" s="31"/>
      <c r="L9" s="35"/>
      <c r="M9" s="31"/>
      <c r="N9" s="35"/>
      <c r="O9" s="31"/>
      <c r="P9" s="36"/>
    </row>
    <row r="10" spans="1:17" s="156" customFormat="1" ht="92.4" x14ac:dyDescent="0.25">
      <c r="A10" s="192" t="s">
        <v>684</v>
      </c>
      <c r="B10" s="261" t="s">
        <v>1904</v>
      </c>
      <c r="C10" s="263"/>
      <c r="D10" s="264" t="s">
        <v>59</v>
      </c>
      <c r="E10" s="273">
        <v>1</v>
      </c>
      <c r="F10" s="147"/>
      <c r="G10" s="107"/>
      <c r="H10" s="107"/>
      <c r="I10" s="107"/>
      <c r="J10" s="148"/>
      <c r="K10" s="107"/>
      <c r="L10" s="107"/>
      <c r="M10" s="107"/>
      <c r="N10" s="107"/>
      <c r="O10" s="107"/>
      <c r="P10" s="107"/>
    </row>
    <row r="11" spans="1:17" s="156" customFormat="1" ht="52.8" x14ac:dyDescent="0.25">
      <c r="A11" s="192" t="s">
        <v>687</v>
      </c>
      <c r="B11" s="268" t="s">
        <v>1905</v>
      </c>
      <c r="C11" s="263"/>
      <c r="D11" s="264" t="s">
        <v>59</v>
      </c>
      <c r="E11" s="273">
        <v>3</v>
      </c>
      <c r="F11" s="147"/>
      <c r="G11" s="107"/>
      <c r="H11" s="107"/>
      <c r="I11" s="107"/>
      <c r="J11" s="148"/>
      <c r="K11" s="107"/>
      <c r="L11" s="107"/>
      <c r="M11" s="107"/>
      <c r="N11" s="107"/>
      <c r="O11" s="107"/>
      <c r="P11" s="107"/>
    </row>
    <row r="12" spans="1:17" s="156" customFormat="1" x14ac:dyDescent="0.25">
      <c r="A12" s="192" t="s">
        <v>689</v>
      </c>
      <c r="B12" s="268" t="s">
        <v>1906</v>
      </c>
      <c r="C12" s="263" t="s">
        <v>1907</v>
      </c>
      <c r="D12" s="264" t="s">
        <v>347</v>
      </c>
      <c r="E12" s="414">
        <v>4</v>
      </c>
      <c r="F12" s="147"/>
      <c r="G12" s="107"/>
      <c r="H12" s="107"/>
      <c r="I12" s="107"/>
      <c r="J12" s="148"/>
      <c r="K12" s="107"/>
      <c r="L12" s="107"/>
      <c r="M12" s="107"/>
      <c r="N12" s="107"/>
      <c r="O12" s="107"/>
      <c r="P12" s="107"/>
    </row>
    <row r="13" spans="1:17" s="156" customFormat="1" ht="26.4" x14ac:dyDescent="0.25">
      <c r="A13" s="192" t="s">
        <v>679</v>
      </c>
      <c r="B13" s="268" t="s">
        <v>1908</v>
      </c>
      <c r="C13" s="263"/>
      <c r="D13" s="264" t="s">
        <v>347</v>
      </c>
      <c r="E13" s="414">
        <v>5</v>
      </c>
      <c r="F13" s="147"/>
      <c r="G13" s="107"/>
      <c r="H13" s="107"/>
      <c r="I13" s="107"/>
      <c r="J13" s="148"/>
      <c r="K13" s="107"/>
      <c r="L13" s="107"/>
      <c r="M13" s="107"/>
      <c r="N13" s="107"/>
      <c r="O13" s="107"/>
      <c r="P13" s="107"/>
    </row>
    <row r="14" spans="1:17" s="156" customFormat="1" x14ac:dyDescent="0.25">
      <c r="A14" s="192" t="s">
        <v>692</v>
      </c>
      <c r="B14" s="268" t="s">
        <v>1909</v>
      </c>
      <c r="C14" s="263"/>
      <c r="D14" s="264" t="s">
        <v>347</v>
      </c>
      <c r="E14" s="273">
        <v>36</v>
      </c>
      <c r="F14" s="147"/>
      <c r="G14" s="107"/>
      <c r="H14" s="107"/>
      <c r="I14" s="107"/>
      <c r="J14" s="148"/>
      <c r="K14" s="107"/>
      <c r="L14" s="107"/>
      <c r="M14" s="107"/>
      <c r="N14" s="107"/>
      <c r="O14" s="107"/>
      <c r="P14" s="107"/>
    </row>
    <row r="15" spans="1:17" s="156" customFormat="1" x14ac:dyDescent="0.25">
      <c r="A15" s="192" t="s">
        <v>1937</v>
      </c>
      <c r="B15" s="268" t="s">
        <v>1910</v>
      </c>
      <c r="C15" s="263" t="s">
        <v>1911</v>
      </c>
      <c r="D15" s="264" t="s">
        <v>347</v>
      </c>
      <c r="E15" s="414">
        <v>8</v>
      </c>
      <c r="F15" s="147"/>
      <c r="G15" s="107"/>
      <c r="H15" s="107"/>
      <c r="I15" s="107"/>
      <c r="J15" s="148"/>
      <c r="K15" s="107"/>
      <c r="L15" s="107"/>
      <c r="M15" s="107"/>
      <c r="N15" s="107"/>
      <c r="O15" s="107"/>
      <c r="P15" s="107"/>
    </row>
    <row r="16" spans="1:17" s="156" customFormat="1" ht="26.4" x14ac:dyDescent="0.25">
      <c r="A16" s="192" t="s">
        <v>1941</v>
      </c>
      <c r="B16" s="415" t="s">
        <v>1912</v>
      </c>
      <c r="C16" s="416" t="s">
        <v>1913</v>
      </c>
      <c r="D16" s="417" t="s">
        <v>347</v>
      </c>
      <c r="E16" s="414">
        <v>64</v>
      </c>
      <c r="F16" s="147"/>
      <c r="G16" s="107"/>
      <c r="H16" s="107"/>
      <c r="I16" s="107"/>
      <c r="J16" s="148"/>
      <c r="K16" s="107"/>
      <c r="L16" s="107"/>
      <c r="M16" s="107"/>
      <c r="N16" s="107"/>
      <c r="O16" s="107"/>
      <c r="P16" s="107"/>
    </row>
    <row r="17" spans="1:16" s="156" customFormat="1" x14ac:dyDescent="0.25">
      <c r="A17" s="192" t="s">
        <v>1940</v>
      </c>
      <c r="B17" s="268" t="s">
        <v>1914</v>
      </c>
      <c r="C17" s="263"/>
      <c r="D17" s="264" t="s">
        <v>347</v>
      </c>
      <c r="E17" s="414">
        <v>17</v>
      </c>
      <c r="F17" s="147"/>
      <c r="G17" s="107"/>
      <c r="H17" s="107"/>
      <c r="I17" s="107"/>
      <c r="J17" s="148"/>
      <c r="K17" s="107"/>
      <c r="L17" s="107"/>
      <c r="M17" s="107"/>
      <c r="N17" s="107"/>
      <c r="O17" s="107"/>
      <c r="P17" s="107"/>
    </row>
    <row r="18" spans="1:16" s="156" customFormat="1" x14ac:dyDescent="0.25">
      <c r="A18" s="192" t="s">
        <v>1942</v>
      </c>
      <c r="B18" s="268" t="s">
        <v>1915</v>
      </c>
      <c r="C18" s="263" t="s">
        <v>1916</v>
      </c>
      <c r="D18" s="264" t="s">
        <v>347</v>
      </c>
      <c r="E18" s="414">
        <v>360</v>
      </c>
      <c r="F18" s="147"/>
      <c r="G18" s="107"/>
      <c r="H18" s="107"/>
      <c r="I18" s="107"/>
      <c r="J18" s="148"/>
      <c r="K18" s="107"/>
      <c r="L18" s="107"/>
      <c r="M18" s="107"/>
      <c r="N18" s="107"/>
      <c r="O18" s="107"/>
      <c r="P18" s="107"/>
    </row>
    <row r="19" spans="1:16" s="156" customFormat="1" x14ac:dyDescent="0.25">
      <c r="A19" s="192" t="s">
        <v>1939</v>
      </c>
      <c r="B19" s="268" t="s">
        <v>1917</v>
      </c>
      <c r="C19" s="266" t="s">
        <v>1918</v>
      </c>
      <c r="D19" s="264" t="s">
        <v>347</v>
      </c>
      <c r="E19" s="414">
        <v>28</v>
      </c>
      <c r="F19" s="147"/>
      <c r="G19" s="107"/>
      <c r="H19" s="107"/>
      <c r="I19" s="107"/>
      <c r="J19" s="148"/>
      <c r="K19" s="107"/>
      <c r="L19" s="107"/>
      <c r="M19" s="107"/>
      <c r="N19" s="107"/>
      <c r="O19" s="107"/>
      <c r="P19" s="107"/>
    </row>
    <row r="20" spans="1:16" s="156" customFormat="1" ht="52.8" x14ac:dyDescent="0.25">
      <c r="A20" s="192" t="s">
        <v>1938</v>
      </c>
      <c r="B20" s="268" t="s">
        <v>1919</v>
      </c>
      <c r="C20" s="266" t="s">
        <v>1920</v>
      </c>
      <c r="D20" s="264" t="s">
        <v>347</v>
      </c>
      <c r="E20" s="273">
        <v>4</v>
      </c>
      <c r="F20" s="147"/>
      <c r="G20" s="107"/>
      <c r="H20" s="107"/>
      <c r="I20" s="107"/>
      <c r="J20" s="148"/>
      <c r="K20" s="107"/>
      <c r="L20" s="107"/>
      <c r="M20" s="107"/>
      <c r="N20" s="107"/>
      <c r="O20" s="107"/>
      <c r="P20" s="107"/>
    </row>
    <row r="21" spans="1:16" s="156" customFormat="1" ht="52.8" x14ac:dyDescent="0.25">
      <c r="A21" s="192" t="s">
        <v>219</v>
      </c>
      <c r="B21" s="268" t="s">
        <v>1921</v>
      </c>
      <c r="C21" s="266" t="s">
        <v>1920</v>
      </c>
      <c r="D21" s="264" t="s">
        <v>347</v>
      </c>
      <c r="E21" s="414">
        <v>7</v>
      </c>
      <c r="F21" s="147"/>
      <c r="G21" s="107"/>
      <c r="H21" s="107"/>
      <c r="I21" s="107"/>
      <c r="J21" s="148"/>
      <c r="K21" s="107"/>
      <c r="L21" s="107"/>
      <c r="M21" s="107"/>
      <c r="N21" s="107"/>
      <c r="O21" s="107"/>
      <c r="P21" s="107"/>
    </row>
    <row r="22" spans="1:16" s="156" customFormat="1" ht="26.4" x14ac:dyDescent="0.25">
      <c r="A22" s="192" t="s">
        <v>253</v>
      </c>
      <c r="B22" s="268" t="s">
        <v>1922</v>
      </c>
      <c r="C22" s="266" t="s">
        <v>1923</v>
      </c>
      <c r="D22" s="264" t="s">
        <v>59</v>
      </c>
      <c r="E22" s="414">
        <v>14</v>
      </c>
      <c r="F22" s="147"/>
      <c r="G22" s="107"/>
      <c r="H22" s="107"/>
      <c r="I22" s="107"/>
      <c r="J22" s="148"/>
      <c r="K22" s="107"/>
      <c r="L22" s="107"/>
      <c r="M22" s="107"/>
      <c r="N22" s="107"/>
      <c r="O22" s="107"/>
      <c r="P22" s="107"/>
    </row>
    <row r="23" spans="1:16" s="156" customFormat="1" ht="26.4" x14ac:dyDescent="0.25">
      <c r="A23" s="192" t="s">
        <v>262</v>
      </c>
      <c r="B23" s="268" t="s">
        <v>1924</v>
      </c>
      <c r="C23" s="266" t="s">
        <v>1925</v>
      </c>
      <c r="D23" s="264" t="s">
        <v>347</v>
      </c>
      <c r="E23" s="414">
        <v>22</v>
      </c>
      <c r="F23" s="147"/>
      <c r="G23" s="107"/>
      <c r="H23" s="107"/>
      <c r="I23" s="107"/>
      <c r="J23" s="148"/>
      <c r="K23" s="107"/>
      <c r="L23" s="107"/>
      <c r="M23" s="107"/>
      <c r="N23" s="107"/>
      <c r="O23" s="107"/>
      <c r="P23" s="107"/>
    </row>
    <row r="24" spans="1:16" s="156" customFormat="1" x14ac:dyDescent="0.25">
      <c r="A24" s="192" t="s">
        <v>264</v>
      </c>
      <c r="B24" s="268" t="s">
        <v>1926</v>
      </c>
      <c r="C24" s="263"/>
      <c r="D24" s="264" t="s">
        <v>347</v>
      </c>
      <c r="E24" s="414">
        <v>22</v>
      </c>
      <c r="F24" s="147"/>
      <c r="G24" s="107"/>
      <c r="H24" s="107"/>
      <c r="I24" s="107"/>
      <c r="J24" s="148"/>
      <c r="K24" s="107"/>
      <c r="L24" s="107"/>
      <c r="M24" s="107"/>
      <c r="N24" s="107"/>
      <c r="O24" s="107"/>
      <c r="P24" s="107"/>
    </row>
    <row r="25" spans="1:16" s="156" customFormat="1" x14ac:dyDescent="0.25">
      <c r="A25" s="192" t="s">
        <v>267</v>
      </c>
      <c r="B25" s="268" t="s">
        <v>1927</v>
      </c>
      <c r="C25" s="263" t="s">
        <v>1920</v>
      </c>
      <c r="D25" s="264" t="s">
        <v>59</v>
      </c>
      <c r="E25" s="273">
        <v>1</v>
      </c>
      <c r="F25" s="147"/>
      <c r="G25" s="107"/>
      <c r="H25" s="107"/>
      <c r="I25" s="107"/>
      <c r="J25" s="148"/>
      <c r="K25" s="107"/>
      <c r="L25" s="107"/>
      <c r="M25" s="107"/>
      <c r="N25" s="107"/>
      <c r="O25" s="107"/>
      <c r="P25" s="107"/>
    </row>
    <row r="26" spans="1:16" s="156" customFormat="1" x14ac:dyDescent="0.25">
      <c r="A26" s="192" t="s">
        <v>292</v>
      </c>
      <c r="B26" s="268" t="s">
        <v>1929</v>
      </c>
      <c r="C26" s="263" t="s">
        <v>1928</v>
      </c>
      <c r="D26" s="264" t="s">
        <v>59</v>
      </c>
      <c r="E26" s="414">
        <v>165</v>
      </c>
      <c r="F26" s="147"/>
      <c r="G26" s="107"/>
      <c r="H26" s="107"/>
      <c r="I26" s="107"/>
      <c r="J26" s="148"/>
      <c r="K26" s="107"/>
      <c r="L26" s="107"/>
      <c r="M26" s="107"/>
      <c r="N26" s="107"/>
      <c r="O26" s="107"/>
      <c r="P26" s="107"/>
    </row>
    <row r="27" spans="1:16" s="156" customFormat="1" x14ac:dyDescent="0.25">
      <c r="A27" s="192" t="s">
        <v>295</v>
      </c>
      <c r="B27" s="268" t="s">
        <v>1930</v>
      </c>
      <c r="C27" s="263" t="s">
        <v>1931</v>
      </c>
      <c r="D27" s="264" t="s">
        <v>56</v>
      </c>
      <c r="E27" s="273">
        <v>8800</v>
      </c>
      <c r="F27" s="147"/>
      <c r="G27" s="107"/>
      <c r="H27" s="107"/>
      <c r="I27" s="107"/>
      <c r="J27" s="148"/>
      <c r="K27" s="107"/>
      <c r="L27" s="107"/>
      <c r="M27" s="107"/>
      <c r="N27" s="107"/>
      <c r="O27" s="107"/>
      <c r="P27" s="107"/>
    </row>
    <row r="28" spans="1:16" s="156" customFormat="1" x14ac:dyDescent="0.25">
      <c r="A28" s="192" t="s">
        <v>313</v>
      </c>
      <c r="B28" s="268" t="s">
        <v>1932</v>
      </c>
      <c r="C28" s="263" t="s">
        <v>1933</v>
      </c>
      <c r="D28" s="264" t="s">
        <v>56</v>
      </c>
      <c r="E28" s="273">
        <v>200</v>
      </c>
      <c r="F28" s="147"/>
      <c r="G28" s="107"/>
      <c r="H28" s="107"/>
      <c r="I28" s="107"/>
      <c r="J28" s="148"/>
      <c r="K28" s="107"/>
      <c r="L28" s="107"/>
      <c r="M28" s="107"/>
      <c r="N28" s="107"/>
      <c r="O28" s="107"/>
      <c r="P28" s="107"/>
    </row>
    <row r="29" spans="1:16" s="156" customFormat="1" x14ac:dyDescent="0.25">
      <c r="A29" s="192" t="s">
        <v>314</v>
      </c>
      <c r="B29" s="268" t="s">
        <v>1934</v>
      </c>
      <c r="C29" s="263"/>
      <c r="D29" s="264" t="s">
        <v>56</v>
      </c>
      <c r="E29" s="273">
        <v>60</v>
      </c>
      <c r="F29" s="147"/>
      <c r="G29" s="107"/>
      <c r="H29" s="107"/>
      <c r="I29" s="107"/>
      <c r="J29" s="148"/>
      <c r="K29" s="107"/>
      <c r="L29" s="107"/>
      <c r="M29" s="107"/>
      <c r="N29" s="107"/>
      <c r="O29" s="107"/>
      <c r="P29" s="107"/>
    </row>
    <row r="30" spans="1:16" s="156" customFormat="1" x14ac:dyDescent="0.25">
      <c r="A30" s="192" t="s">
        <v>316</v>
      </c>
      <c r="B30" s="268" t="s">
        <v>1935</v>
      </c>
      <c r="C30" s="263"/>
      <c r="D30" s="264" t="s">
        <v>56</v>
      </c>
      <c r="E30" s="273">
        <v>5000</v>
      </c>
      <c r="F30" s="147"/>
      <c r="G30" s="107"/>
      <c r="H30" s="107"/>
      <c r="I30" s="107"/>
      <c r="J30" s="148"/>
      <c r="K30" s="107"/>
      <c r="L30" s="107"/>
      <c r="M30" s="107"/>
      <c r="N30" s="107"/>
      <c r="O30" s="107"/>
      <c r="P30" s="107"/>
    </row>
    <row r="31" spans="1:16" s="156" customFormat="1" x14ac:dyDescent="0.25">
      <c r="A31" s="192" t="s">
        <v>328</v>
      </c>
      <c r="B31" s="267" t="s">
        <v>1936</v>
      </c>
      <c r="C31" s="269"/>
      <c r="D31" s="264" t="s">
        <v>59</v>
      </c>
      <c r="E31" s="273">
        <v>1</v>
      </c>
      <c r="F31" s="147"/>
      <c r="G31" s="107"/>
      <c r="H31" s="107"/>
      <c r="I31" s="107"/>
      <c r="J31" s="148"/>
      <c r="K31" s="107"/>
      <c r="L31" s="107"/>
      <c r="M31" s="107"/>
      <c r="N31" s="107"/>
      <c r="O31" s="107"/>
      <c r="P31" s="107"/>
    </row>
    <row r="32" spans="1:16" s="156" customFormat="1" ht="52.8" x14ac:dyDescent="0.25">
      <c r="A32" s="192" t="s">
        <v>332</v>
      </c>
      <c r="B32" s="270" t="s">
        <v>757</v>
      </c>
      <c r="C32" s="271"/>
      <c r="D32" s="272" t="s">
        <v>59</v>
      </c>
      <c r="E32" s="274">
        <v>1</v>
      </c>
      <c r="F32" s="147"/>
      <c r="G32" s="107"/>
      <c r="H32" s="107"/>
      <c r="I32" s="107"/>
      <c r="J32" s="148"/>
      <c r="K32" s="107"/>
      <c r="L32" s="107"/>
      <c r="M32" s="107"/>
      <c r="N32" s="107"/>
      <c r="O32" s="107"/>
      <c r="P32" s="107"/>
    </row>
    <row r="33" spans="1:1026" s="37" customFormat="1" x14ac:dyDescent="0.25">
      <c r="A33" s="38"/>
      <c r="B33" s="255"/>
      <c r="C33" s="256"/>
      <c r="D33" s="252"/>
      <c r="E33" s="254"/>
      <c r="F33" s="40"/>
      <c r="G33" s="41"/>
      <c r="H33" s="42"/>
      <c r="I33" s="42"/>
      <c r="J33" s="43"/>
      <c r="K33" s="42"/>
      <c r="L33" s="43"/>
      <c r="M33" s="42"/>
      <c r="N33" s="43"/>
      <c r="O33" s="42"/>
      <c r="P33" s="57"/>
    </row>
    <row r="34" spans="1:1026" x14ac:dyDescent="0.25">
      <c r="K34" s="14" t="s">
        <v>45</v>
      </c>
      <c r="L34" s="44">
        <f>SUM(L10:L33)</f>
        <v>0</v>
      </c>
      <c r="M34" s="44">
        <f>SUM(M10:M33)</f>
        <v>0</v>
      </c>
      <c r="N34" s="44">
        <f>SUM(N10:N33)</f>
        <v>0</v>
      </c>
      <c r="O34" s="44">
        <f>SUM(O10:O33)</f>
        <v>0</v>
      </c>
      <c r="P34" s="45">
        <f>SUM(P10:P33)</f>
        <v>0</v>
      </c>
    </row>
    <row r="35" spans="1:1026" x14ac:dyDescent="0.25">
      <c r="K35" s="14"/>
      <c r="L35" s="58"/>
      <c r="M35" s="58"/>
      <c r="N35" s="58"/>
      <c r="O35" s="58"/>
      <c r="P35" s="59"/>
    </row>
    <row r="36" spans="1:1026" x14ac:dyDescent="0.25">
      <c r="B36" s="46" t="s">
        <v>2975</v>
      </c>
      <c r="C36" s="46"/>
      <c r="F36" s="47"/>
    </row>
    <row r="37" spans="1:1026" x14ac:dyDescent="0.25">
      <c r="F37" s="47"/>
    </row>
    <row r="38" spans="1:1026" s="4" customFormat="1" x14ac:dyDescent="0.25">
      <c r="A38" s="3"/>
      <c r="B38" s="46" t="s">
        <v>2973</v>
      </c>
      <c r="C38" s="46"/>
      <c r="D38" s="2"/>
      <c r="E38" s="3"/>
      <c r="F38" s="47"/>
      <c r="H38" s="5"/>
      <c r="I38" s="5"/>
      <c r="J38" s="5"/>
      <c r="K38" s="5"/>
      <c r="L38" s="5"/>
      <c r="M38" s="5"/>
      <c r="N38" s="5"/>
      <c r="O38" s="5"/>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6"/>
      <c r="AMG38" s="6"/>
      <c r="AMH38" s="6"/>
      <c r="AMI38" s="6"/>
      <c r="AMJ38" s="6"/>
      <c r="AMK38" s="6"/>
      <c r="AML38" s="6"/>
    </row>
    <row r="39" spans="1:1026" s="4" customFormat="1" x14ac:dyDescent="0.25">
      <c r="A39" s="3"/>
      <c r="B39" s="1"/>
      <c r="C39" s="1"/>
      <c r="D39" s="2"/>
      <c r="E39" s="3"/>
      <c r="F39" s="47"/>
      <c r="H39" s="5"/>
      <c r="I39" s="5"/>
      <c r="J39" s="5"/>
      <c r="K39" s="5"/>
      <c r="L39" s="5"/>
      <c r="M39" s="5"/>
      <c r="N39" s="5"/>
      <c r="O39" s="5"/>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c r="AME39" s="6"/>
      <c r="AMF39" s="6"/>
      <c r="AMG39" s="6"/>
      <c r="AMH39" s="6"/>
      <c r="AMI39" s="6"/>
      <c r="AMJ39" s="6"/>
      <c r="AMK39" s="6"/>
      <c r="AML39" s="6"/>
    </row>
  </sheetData>
  <mergeCells count="6">
    <mergeCell ref="L7:P7"/>
    <mergeCell ref="A7:A8"/>
    <mergeCell ref="B7:B8"/>
    <mergeCell ref="D7:D8"/>
    <mergeCell ref="E7:E8"/>
    <mergeCell ref="F7:K7"/>
  </mergeCells>
  <phoneticPr fontId="32" type="noConversion"/>
  <conditionalFormatting sqref="E17">
    <cfRule type="cellIs" dxfId="21" priority="1" operator="equal">
      <formula>0</formula>
    </cfRule>
    <cfRule type="expression" dxfId="20"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1-11
&amp;"Arial,Treknraksts"&amp;UTELEKOMUNIKĀCIJU UN DATORU TĪKLS.</oddHeader>
    <oddFooter>&amp;C&amp;8&amp;P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L44"/>
  <sheetViews>
    <sheetView zoomScaleNormal="100" workbookViewId="0">
      <selection activeCell="L36" sqref="L36"/>
    </sheetView>
  </sheetViews>
  <sheetFormatPr defaultColWidth="9.109375" defaultRowHeight="13.2" x14ac:dyDescent="0.25"/>
  <cols>
    <col min="1" max="1" width="7.44140625" style="3" customWidth="1"/>
    <col min="2" max="2" width="36.109375" style="1" customWidth="1"/>
    <col min="3" max="3" width="20.44140625" style="1" customWidth="1"/>
    <col min="4" max="4" width="6" style="2" customWidth="1"/>
    <col min="5" max="5" width="8.6640625" style="3" customWidth="1"/>
    <col min="6" max="6" width="6.33203125" style="3" customWidth="1"/>
    <col min="7" max="7" width="6.5546875" style="4" customWidth="1"/>
    <col min="8" max="8" width="7.33203125" style="5" customWidth="1"/>
    <col min="9" max="9" width="9.6640625"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50"/>
      <c r="F1" s="50"/>
      <c r="G1" s="51"/>
      <c r="H1" s="52"/>
      <c r="I1" s="52"/>
      <c r="J1" s="52"/>
      <c r="K1" s="52"/>
      <c r="L1" s="52"/>
      <c r="M1" s="52"/>
      <c r="N1" s="52"/>
      <c r="O1" s="52"/>
      <c r="P1" s="53"/>
    </row>
    <row r="2" spans="1:17" ht="13.8" x14ac:dyDescent="0.25">
      <c r="A2" s="48" t="s">
        <v>2</v>
      </c>
      <c r="B2" s="49"/>
      <c r="C2" s="49"/>
      <c r="D2" s="61" t="str">
        <f>KOPS!D2</f>
        <v>BIROJU ĒKAS JAUNBŪVE</v>
      </c>
      <c r="E2" s="50"/>
      <c r="F2" s="50"/>
      <c r="G2" s="51"/>
      <c r="H2" s="52"/>
      <c r="I2" s="52"/>
      <c r="J2" s="52"/>
      <c r="K2" s="52"/>
      <c r="L2" s="52"/>
      <c r="M2" s="52"/>
      <c r="N2" s="52"/>
      <c r="O2" s="52"/>
      <c r="P2" s="53"/>
    </row>
    <row r="3" spans="1:17" ht="13.8" x14ac:dyDescent="0.25">
      <c r="A3" s="48" t="s">
        <v>3</v>
      </c>
      <c r="B3" s="49"/>
      <c r="C3" s="49"/>
      <c r="D3" s="61" t="str">
        <f>KOPS!D3</f>
        <v>STIGU IELĀ 14, RĪGĀ</v>
      </c>
      <c r="E3" s="50"/>
      <c r="F3" s="50"/>
      <c r="G3" s="51"/>
      <c r="H3" s="52"/>
      <c r="I3" s="52"/>
      <c r="J3" s="52"/>
      <c r="K3" s="52"/>
      <c r="L3" s="52"/>
      <c r="M3" s="52"/>
      <c r="N3" s="52"/>
      <c r="O3" s="52"/>
      <c r="P3" s="53"/>
    </row>
    <row r="4" spans="1:17" ht="13.8" x14ac:dyDescent="0.25">
      <c r="A4" s="48" t="s">
        <v>4</v>
      </c>
      <c r="B4" s="49"/>
      <c r="C4" s="49"/>
      <c r="D4" s="113"/>
      <c r="E4" s="50"/>
      <c r="F4" s="50"/>
      <c r="G4" s="51"/>
      <c r="H4" s="52"/>
      <c r="I4" s="52"/>
      <c r="J4" s="52"/>
      <c r="K4" s="52"/>
      <c r="L4" s="52"/>
      <c r="M4" s="52"/>
      <c r="N4" s="52"/>
      <c r="O4" s="52"/>
      <c r="P4" s="53"/>
    </row>
    <row r="5" spans="1:17" ht="14.4" x14ac:dyDescent="0.25">
      <c r="A5" s="48" t="s">
        <v>1903</v>
      </c>
      <c r="B5" s="49"/>
      <c r="C5" s="49"/>
      <c r="D5" s="54"/>
      <c r="E5" s="50"/>
      <c r="F5" s="50"/>
      <c r="G5" s="51"/>
      <c r="H5" s="52"/>
      <c r="I5" s="52"/>
      <c r="J5" s="52"/>
      <c r="K5" s="52"/>
      <c r="L5" s="52"/>
      <c r="M5" s="52"/>
      <c r="N5" s="52"/>
      <c r="O5" s="55" t="s">
        <v>28</v>
      </c>
      <c r="P5" s="111">
        <f>P39</f>
        <v>0</v>
      </c>
    </row>
    <row r="6" spans="1:17" ht="13.8" x14ac:dyDescent="0.25">
      <c r="A6" s="10" t="str">
        <f>KOPT!A6</f>
        <v>Tāme sastādīta: 2020.gada februārī</v>
      </c>
      <c r="B6" s="49"/>
      <c r="C6" s="49"/>
      <c r="D6" s="54"/>
      <c r="E6" s="50"/>
      <c r="F6" s="50"/>
      <c r="G6" s="51"/>
      <c r="H6" s="52"/>
      <c r="I6" s="52"/>
      <c r="J6" s="52"/>
      <c r="K6" s="52"/>
      <c r="L6" s="52"/>
      <c r="M6" s="52"/>
      <c r="N6" s="52"/>
      <c r="O6" s="52"/>
      <c r="P6" s="53"/>
    </row>
    <row r="7" spans="1:17" ht="20.25" customHeight="1" x14ac:dyDescent="0.25">
      <c r="A7" s="427" t="s">
        <v>5</v>
      </c>
      <c r="B7" s="442" t="s">
        <v>43</v>
      </c>
      <c r="C7" s="213"/>
      <c r="D7" s="440" t="s">
        <v>6</v>
      </c>
      <c r="E7" s="427" t="s">
        <v>7</v>
      </c>
      <c r="F7" s="437" t="s">
        <v>8</v>
      </c>
      <c r="G7" s="437"/>
      <c r="H7" s="437"/>
      <c r="I7" s="437"/>
      <c r="J7" s="437"/>
      <c r="K7" s="439"/>
      <c r="L7" s="438" t="s">
        <v>11</v>
      </c>
      <c r="M7" s="437"/>
      <c r="N7" s="437"/>
      <c r="O7" s="437"/>
      <c r="P7" s="439"/>
      <c r="Q7" s="9"/>
    </row>
    <row r="8" spans="1:17" ht="78.75" customHeight="1" x14ac:dyDescent="0.25">
      <c r="A8" s="428"/>
      <c r="B8" s="443"/>
      <c r="C8" s="214"/>
      <c r="D8" s="441"/>
      <c r="E8" s="428"/>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28"/>
      <c r="E9" s="25"/>
      <c r="F9" s="34"/>
      <c r="G9" s="29"/>
      <c r="H9" s="31"/>
      <c r="I9" s="31"/>
      <c r="J9" s="35"/>
      <c r="K9" s="31"/>
      <c r="L9" s="35"/>
      <c r="M9" s="31"/>
      <c r="N9" s="35"/>
      <c r="O9" s="31"/>
      <c r="P9" s="36"/>
    </row>
    <row r="10" spans="1:17" s="156" customFormat="1" ht="26.4" x14ac:dyDescent="0.25">
      <c r="A10" s="192" t="s">
        <v>684</v>
      </c>
      <c r="B10" s="261" t="s">
        <v>1943</v>
      </c>
      <c r="C10" s="263" t="s">
        <v>1944</v>
      </c>
      <c r="D10" s="264" t="s">
        <v>59</v>
      </c>
      <c r="E10" s="273">
        <v>1</v>
      </c>
      <c r="F10" s="147"/>
      <c r="G10" s="107"/>
      <c r="H10" s="107"/>
      <c r="I10" s="107"/>
      <c r="J10" s="148"/>
      <c r="K10" s="107"/>
      <c r="L10" s="107"/>
      <c r="M10" s="107"/>
      <c r="N10" s="107"/>
      <c r="O10" s="107"/>
      <c r="P10" s="107"/>
    </row>
    <row r="11" spans="1:17" s="156" customFormat="1" x14ac:dyDescent="0.25">
      <c r="A11" s="192" t="s">
        <v>687</v>
      </c>
      <c r="B11" s="261" t="s">
        <v>1945</v>
      </c>
      <c r="C11" s="263" t="s">
        <v>1946</v>
      </c>
      <c r="D11" s="264" t="s">
        <v>347</v>
      </c>
      <c r="E11" s="273">
        <v>1</v>
      </c>
      <c r="F11" s="147"/>
      <c r="G11" s="107"/>
      <c r="H11" s="107"/>
      <c r="I11" s="107"/>
      <c r="J11" s="148"/>
      <c r="K11" s="107"/>
      <c r="L11" s="107"/>
      <c r="M11" s="107"/>
      <c r="N11" s="107"/>
      <c r="O11" s="107"/>
      <c r="P11" s="107"/>
    </row>
    <row r="12" spans="1:17" s="156" customFormat="1" x14ac:dyDescent="0.25">
      <c r="A12" s="192" t="s">
        <v>689</v>
      </c>
      <c r="B12" s="262" t="s">
        <v>1947</v>
      </c>
      <c r="C12" s="263" t="s">
        <v>1948</v>
      </c>
      <c r="D12" s="264" t="s">
        <v>347</v>
      </c>
      <c r="E12" s="414">
        <v>7</v>
      </c>
      <c r="F12" s="147"/>
      <c r="G12" s="107"/>
      <c r="H12" s="107"/>
      <c r="I12" s="107"/>
      <c r="J12" s="148"/>
      <c r="K12" s="107"/>
      <c r="L12" s="107"/>
      <c r="M12" s="107"/>
      <c r="N12" s="107"/>
      <c r="O12" s="107"/>
      <c r="P12" s="107"/>
    </row>
    <row r="13" spans="1:17" s="156" customFormat="1" x14ac:dyDescent="0.25">
      <c r="A13" s="192" t="s">
        <v>679</v>
      </c>
      <c r="B13" s="419" t="s">
        <v>2759</v>
      </c>
      <c r="C13" s="416" t="s">
        <v>2760</v>
      </c>
      <c r="D13" s="417" t="s">
        <v>347</v>
      </c>
      <c r="E13" s="414">
        <v>2</v>
      </c>
      <c r="F13" s="147"/>
      <c r="G13" s="107"/>
      <c r="H13" s="107"/>
      <c r="I13" s="107"/>
      <c r="J13" s="148"/>
      <c r="K13" s="107"/>
      <c r="L13" s="107"/>
      <c r="M13" s="107"/>
      <c r="N13" s="107"/>
      <c r="O13" s="107"/>
      <c r="P13" s="107"/>
    </row>
    <row r="14" spans="1:17" s="156" customFormat="1" x14ac:dyDescent="0.25">
      <c r="A14" s="192" t="s">
        <v>692</v>
      </c>
      <c r="B14" s="419" t="s">
        <v>2759</v>
      </c>
      <c r="C14" s="416" t="s">
        <v>2761</v>
      </c>
      <c r="D14" s="417" t="s">
        <v>347</v>
      </c>
      <c r="E14" s="414">
        <v>2</v>
      </c>
      <c r="F14" s="147"/>
      <c r="G14" s="107"/>
      <c r="H14" s="107"/>
      <c r="I14" s="107"/>
      <c r="J14" s="148"/>
      <c r="K14" s="107"/>
      <c r="L14" s="107"/>
      <c r="M14" s="107"/>
      <c r="N14" s="107"/>
      <c r="O14" s="107"/>
      <c r="P14" s="107"/>
    </row>
    <row r="15" spans="1:17" s="156" customFormat="1" x14ac:dyDescent="0.25">
      <c r="A15" s="192" t="s">
        <v>1937</v>
      </c>
      <c r="B15" s="419" t="s">
        <v>2759</v>
      </c>
      <c r="C15" s="416" t="s">
        <v>2762</v>
      </c>
      <c r="D15" s="417" t="s">
        <v>347</v>
      </c>
      <c r="E15" s="414">
        <v>6</v>
      </c>
      <c r="F15" s="147"/>
      <c r="G15" s="107"/>
      <c r="H15" s="107"/>
      <c r="I15" s="107"/>
      <c r="J15" s="148"/>
      <c r="K15" s="107"/>
      <c r="L15" s="107"/>
      <c r="M15" s="107"/>
      <c r="N15" s="107"/>
      <c r="O15" s="107"/>
      <c r="P15" s="107"/>
    </row>
    <row r="16" spans="1:17" s="156" customFormat="1" x14ac:dyDescent="0.25">
      <c r="A16" s="192" t="s">
        <v>1941</v>
      </c>
      <c r="B16" s="419" t="s">
        <v>2763</v>
      </c>
      <c r="C16" s="416" t="s">
        <v>2764</v>
      </c>
      <c r="D16" s="417" t="s">
        <v>347</v>
      </c>
      <c r="E16" s="414">
        <v>1</v>
      </c>
      <c r="F16" s="147"/>
      <c r="G16" s="107"/>
      <c r="H16" s="107"/>
      <c r="I16" s="107"/>
      <c r="J16" s="148"/>
      <c r="K16" s="107"/>
      <c r="L16" s="107"/>
      <c r="M16" s="107"/>
      <c r="N16" s="107"/>
      <c r="O16" s="107"/>
      <c r="P16" s="107"/>
    </row>
    <row r="17" spans="1:16" s="156" customFormat="1" x14ac:dyDescent="0.25">
      <c r="A17" s="192" t="s">
        <v>1940</v>
      </c>
      <c r="B17" s="261" t="s">
        <v>2765</v>
      </c>
      <c r="C17" s="263" t="s">
        <v>2766</v>
      </c>
      <c r="D17" s="264" t="s">
        <v>347</v>
      </c>
      <c r="E17" s="414">
        <v>7</v>
      </c>
      <c r="F17" s="147"/>
      <c r="G17" s="107"/>
      <c r="H17" s="107"/>
      <c r="I17" s="107"/>
      <c r="J17" s="148"/>
      <c r="K17" s="107"/>
      <c r="L17" s="107"/>
      <c r="M17" s="107"/>
      <c r="N17" s="107"/>
      <c r="O17" s="107"/>
      <c r="P17" s="107"/>
    </row>
    <row r="18" spans="1:16" s="156" customFormat="1" x14ac:dyDescent="0.25">
      <c r="A18" s="192" t="s">
        <v>1942</v>
      </c>
      <c r="B18" s="261" t="s">
        <v>2768</v>
      </c>
      <c r="C18" s="263" t="s">
        <v>1949</v>
      </c>
      <c r="D18" s="264" t="s">
        <v>347</v>
      </c>
      <c r="E18" s="414">
        <v>15</v>
      </c>
      <c r="F18" s="147"/>
      <c r="G18" s="107"/>
      <c r="H18" s="107"/>
      <c r="I18" s="107"/>
      <c r="J18" s="148"/>
      <c r="K18" s="107"/>
      <c r="L18" s="107"/>
      <c r="M18" s="107"/>
      <c r="N18" s="107"/>
      <c r="O18" s="107"/>
      <c r="P18" s="107"/>
    </row>
    <row r="19" spans="1:16" s="156" customFormat="1" x14ac:dyDescent="0.25">
      <c r="A19" s="192" t="s">
        <v>1939</v>
      </c>
      <c r="B19" s="262" t="s">
        <v>1950</v>
      </c>
      <c r="C19" s="263" t="s">
        <v>2767</v>
      </c>
      <c r="D19" s="264" t="s">
        <v>347</v>
      </c>
      <c r="E19" s="273">
        <v>8</v>
      </c>
      <c r="F19" s="147"/>
      <c r="G19" s="107"/>
      <c r="H19" s="107"/>
      <c r="I19" s="107"/>
      <c r="J19" s="148"/>
      <c r="K19" s="107"/>
      <c r="L19" s="107"/>
      <c r="M19" s="107"/>
      <c r="N19" s="107"/>
      <c r="O19" s="107"/>
      <c r="P19" s="107"/>
    </row>
    <row r="20" spans="1:16" s="239" customFormat="1" ht="26.4" x14ac:dyDescent="0.25">
      <c r="A20" s="192" t="s">
        <v>1938</v>
      </c>
      <c r="B20" s="261" t="s">
        <v>1951</v>
      </c>
      <c r="C20" s="263" t="s">
        <v>1952</v>
      </c>
      <c r="D20" s="264" t="s">
        <v>347</v>
      </c>
      <c r="E20" s="414">
        <v>11</v>
      </c>
      <c r="F20" s="147"/>
      <c r="G20" s="107"/>
      <c r="H20" s="107"/>
      <c r="I20" s="107"/>
      <c r="J20" s="148"/>
      <c r="K20" s="107"/>
      <c r="L20" s="107"/>
      <c r="M20" s="107"/>
      <c r="N20" s="107"/>
      <c r="O20" s="107"/>
      <c r="P20" s="107"/>
    </row>
    <row r="21" spans="1:16" s="156" customFormat="1" x14ac:dyDescent="0.25">
      <c r="A21" s="192" t="s">
        <v>219</v>
      </c>
      <c r="B21" s="262" t="s">
        <v>1953</v>
      </c>
      <c r="C21" s="263" t="s">
        <v>1920</v>
      </c>
      <c r="D21" s="264" t="s">
        <v>1954</v>
      </c>
      <c r="E21" s="273">
        <v>1</v>
      </c>
      <c r="F21" s="147"/>
      <c r="G21" s="107"/>
      <c r="H21" s="107"/>
      <c r="I21" s="107"/>
      <c r="J21" s="148"/>
      <c r="K21" s="107"/>
      <c r="L21" s="107"/>
      <c r="M21" s="107"/>
      <c r="N21" s="107"/>
      <c r="O21" s="107"/>
      <c r="P21" s="107"/>
    </row>
    <row r="22" spans="1:16" s="156" customFormat="1" x14ac:dyDescent="0.25">
      <c r="A22" s="192" t="s">
        <v>253</v>
      </c>
      <c r="B22" s="420" t="s">
        <v>2769</v>
      </c>
      <c r="C22" s="418" t="s">
        <v>2770</v>
      </c>
      <c r="D22" s="417" t="s">
        <v>347</v>
      </c>
      <c r="E22" s="414">
        <v>103</v>
      </c>
      <c r="F22" s="147"/>
      <c r="G22" s="107"/>
      <c r="H22" s="107"/>
      <c r="I22" s="107"/>
      <c r="J22" s="148"/>
      <c r="K22" s="107"/>
      <c r="L22" s="107"/>
      <c r="M22" s="107"/>
      <c r="N22" s="107"/>
      <c r="O22" s="107"/>
      <c r="P22" s="107"/>
    </row>
    <row r="23" spans="1:16" s="156" customFormat="1" x14ac:dyDescent="0.25">
      <c r="A23" s="192" t="s">
        <v>262</v>
      </c>
      <c r="B23" s="420" t="s">
        <v>2771</v>
      </c>
      <c r="C23" s="418" t="s">
        <v>2772</v>
      </c>
      <c r="D23" s="417" t="s">
        <v>347</v>
      </c>
      <c r="E23" s="414">
        <v>13</v>
      </c>
      <c r="F23" s="147"/>
      <c r="G23" s="107"/>
      <c r="H23" s="107"/>
      <c r="I23" s="107"/>
      <c r="J23" s="148"/>
      <c r="K23" s="107"/>
      <c r="L23" s="107"/>
      <c r="M23" s="107"/>
      <c r="N23" s="107"/>
      <c r="O23" s="107"/>
      <c r="P23" s="107"/>
    </row>
    <row r="24" spans="1:16" s="156" customFormat="1" ht="26.4" x14ac:dyDescent="0.25">
      <c r="A24" s="192" t="s">
        <v>264</v>
      </c>
      <c r="B24" s="420" t="s">
        <v>2774</v>
      </c>
      <c r="C24" s="418" t="s">
        <v>2773</v>
      </c>
      <c r="D24" s="417" t="s">
        <v>347</v>
      </c>
      <c r="E24" s="414">
        <v>116</v>
      </c>
      <c r="F24" s="147"/>
      <c r="G24" s="107"/>
      <c r="H24" s="107"/>
      <c r="I24" s="107"/>
      <c r="J24" s="148"/>
      <c r="K24" s="107"/>
      <c r="L24" s="107"/>
      <c r="M24" s="107"/>
      <c r="N24" s="107"/>
      <c r="O24" s="107"/>
      <c r="P24" s="107"/>
    </row>
    <row r="25" spans="1:16" s="156" customFormat="1" x14ac:dyDescent="0.25">
      <c r="A25" s="192" t="s">
        <v>267</v>
      </c>
      <c r="B25" s="261" t="s">
        <v>1955</v>
      </c>
      <c r="C25" s="266" t="s">
        <v>1956</v>
      </c>
      <c r="D25" s="264" t="s">
        <v>347</v>
      </c>
      <c r="E25" s="414">
        <v>108</v>
      </c>
      <c r="F25" s="147"/>
      <c r="G25" s="107"/>
      <c r="H25" s="107"/>
      <c r="I25" s="107"/>
      <c r="J25" s="148"/>
      <c r="K25" s="107"/>
      <c r="L25" s="107"/>
      <c r="M25" s="107"/>
      <c r="N25" s="107"/>
      <c r="O25" s="107"/>
      <c r="P25" s="107"/>
    </row>
    <row r="26" spans="1:16" s="156" customFormat="1" x14ac:dyDescent="0.25">
      <c r="A26" s="192" t="s">
        <v>292</v>
      </c>
      <c r="B26" s="262" t="s">
        <v>1957</v>
      </c>
      <c r="C26" s="266" t="s">
        <v>1958</v>
      </c>
      <c r="D26" s="264" t="s">
        <v>347</v>
      </c>
      <c r="E26" s="414">
        <v>99</v>
      </c>
      <c r="F26" s="147"/>
      <c r="G26" s="107"/>
      <c r="H26" s="107"/>
      <c r="I26" s="107"/>
      <c r="J26" s="148"/>
      <c r="K26" s="107"/>
      <c r="L26" s="107"/>
      <c r="M26" s="107"/>
      <c r="N26" s="107"/>
      <c r="O26" s="107"/>
      <c r="P26" s="107"/>
    </row>
    <row r="27" spans="1:16" s="156" customFormat="1" ht="26.4" x14ac:dyDescent="0.25">
      <c r="A27" s="192" t="s">
        <v>295</v>
      </c>
      <c r="B27" s="261" t="s">
        <v>1959</v>
      </c>
      <c r="C27" s="263" t="s">
        <v>1960</v>
      </c>
      <c r="D27" s="264" t="s">
        <v>347</v>
      </c>
      <c r="E27" s="273">
        <v>1</v>
      </c>
      <c r="F27" s="147"/>
      <c r="G27" s="107"/>
      <c r="H27" s="107"/>
      <c r="I27" s="107"/>
      <c r="J27" s="148"/>
      <c r="K27" s="107"/>
      <c r="L27" s="107"/>
      <c r="M27" s="107"/>
      <c r="N27" s="107"/>
      <c r="O27" s="107"/>
      <c r="P27" s="107"/>
    </row>
    <row r="28" spans="1:16" s="156" customFormat="1" x14ac:dyDescent="0.25">
      <c r="A28" s="192" t="s">
        <v>313</v>
      </c>
      <c r="B28" s="262" t="s">
        <v>1961</v>
      </c>
      <c r="C28" s="263" t="s">
        <v>1962</v>
      </c>
      <c r="D28" s="264" t="s">
        <v>347</v>
      </c>
      <c r="E28" s="414">
        <v>16</v>
      </c>
      <c r="F28" s="147"/>
      <c r="G28" s="107"/>
      <c r="H28" s="107"/>
      <c r="I28" s="107"/>
      <c r="J28" s="148"/>
      <c r="K28" s="107"/>
      <c r="L28" s="107"/>
      <c r="M28" s="107"/>
      <c r="N28" s="107"/>
      <c r="O28" s="107"/>
      <c r="P28" s="107"/>
    </row>
    <row r="29" spans="1:16" s="156" customFormat="1" x14ac:dyDescent="0.25">
      <c r="A29" s="192" t="s">
        <v>314</v>
      </c>
      <c r="B29" s="262" t="s">
        <v>1963</v>
      </c>
      <c r="C29" s="263" t="s">
        <v>1964</v>
      </c>
      <c r="D29" s="264" t="s">
        <v>347</v>
      </c>
      <c r="E29" s="414">
        <v>16</v>
      </c>
      <c r="F29" s="147"/>
      <c r="G29" s="107"/>
      <c r="H29" s="107"/>
      <c r="I29" s="107"/>
      <c r="J29" s="148"/>
      <c r="K29" s="107"/>
      <c r="L29" s="107"/>
      <c r="M29" s="107"/>
      <c r="N29" s="107"/>
      <c r="O29" s="107"/>
      <c r="P29" s="107"/>
    </row>
    <row r="30" spans="1:16" s="156" customFormat="1" x14ac:dyDescent="0.25">
      <c r="A30" s="192" t="s">
        <v>316</v>
      </c>
      <c r="B30" s="262" t="s">
        <v>1965</v>
      </c>
      <c r="C30" s="263"/>
      <c r="D30" s="264" t="s">
        <v>56</v>
      </c>
      <c r="E30" s="414">
        <v>500</v>
      </c>
      <c r="F30" s="147"/>
      <c r="G30" s="107"/>
      <c r="H30" s="107"/>
      <c r="I30" s="107"/>
      <c r="J30" s="148"/>
      <c r="K30" s="107"/>
      <c r="L30" s="107"/>
      <c r="M30" s="107"/>
      <c r="N30" s="107"/>
      <c r="O30" s="107"/>
      <c r="P30" s="107"/>
    </row>
    <row r="31" spans="1:16" s="156" customFormat="1" x14ac:dyDescent="0.25">
      <c r="A31" s="192" t="s">
        <v>328</v>
      </c>
      <c r="B31" s="262" t="s">
        <v>1966</v>
      </c>
      <c r="C31" s="263" t="s">
        <v>1967</v>
      </c>
      <c r="D31" s="264" t="s">
        <v>56</v>
      </c>
      <c r="E31" s="273">
        <v>4000</v>
      </c>
      <c r="F31" s="147"/>
      <c r="G31" s="107"/>
      <c r="H31" s="107"/>
      <c r="I31" s="107"/>
      <c r="J31" s="148"/>
      <c r="K31" s="107"/>
      <c r="L31" s="107"/>
      <c r="M31" s="107"/>
      <c r="N31" s="107"/>
      <c r="O31" s="107"/>
      <c r="P31" s="107"/>
    </row>
    <row r="32" spans="1:16" s="156" customFormat="1" x14ac:dyDescent="0.25">
      <c r="A32" s="192" t="s">
        <v>332</v>
      </c>
      <c r="B32" s="262" t="s">
        <v>1968</v>
      </c>
      <c r="C32" s="263" t="s">
        <v>1967</v>
      </c>
      <c r="D32" s="264" t="s">
        <v>56</v>
      </c>
      <c r="E32" s="273">
        <v>1200</v>
      </c>
      <c r="F32" s="147"/>
      <c r="G32" s="107"/>
      <c r="H32" s="107"/>
      <c r="I32" s="107"/>
      <c r="J32" s="148"/>
      <c r="K32" s="107"/>
      <c r="L32" s="107"/>
      <c r="M32" s="107"/>
      <c r="N32" s="107"/>
      <c r="O32" s="107"/>
      <c r="P32" s="107"/>
    </row>
    <row r="33" spans="1:1026" s="156" customFormat="1" x14ac:dyDescent="0.25">
      <c r="A33" s="192" t="s">
        <v>334</v>
      </c>
      <c r="B33" s="262" t="s">
        <v>1934</v>
      </c>
      <c r="C33" s="263"/>
      <c r="D33" s="264" t="s">
        <v>56</v>
      </c>
      <c r="E33" s="273">
        <v>60</v>
      </c>
      <c r="F33" s="147"/>
      <c r="G33" s="107"/>
      <c r="H33" s="107"/>
      <c r="I33" s="107"/>
      <c r="J33" s="148"/>
      <c r="K33" s="107"/>
      <c r="L33" s="107"/>
      <c r="M33" s="107"/>
      <c r="N33" s="107"/>
      <c r="O33" s="107"/>
      <c r="P33" s="107"/>
    </row>
    <row r="34" spans="1:1026" s="156" customFormat="1" x14ac:dyDescent="0.25">
      <c r="A34" s="192" t="s">
        <v>339</v>
      </c>
      <c r="B34" s="262" t="s">
        <v>1969</v>
      </c>
      <c r="C34" s="263"/>
      <c r="D34" s="264" t="s">
        <v>56</v>
      </c>
      <c r="E34" s="273">
        <v>3500</v>
      </c>
      <c r="F34" s="147"/>
      <c r="G34" s="107"/>
      <c r="H34" s="107"/>
      <c r="I34" s="107"/>
      <c r="J34" s="148"/>
      <c r="K34" s="107"/>
      <c r="L34" s="107"/>
      <c r="M34" s="107"/>
      <c r="N34" s="107"/>
      <c r="O34" s="107"/>
      <c r="P34" s="107"/>
    </row>
    <row r="35" spans="1:1026" s="156" customFormat="1" x14ac:dyDescent="0.25">
      <c r="A35" s="192" t="s">
        <v>2409</v>
      </c>
      <c r="B35" s="259" t="s">
        <v>1935</v>
      </c>
      <c r="C35" s="260"/>
      <c r="D35" s="257" t="s">
        <v>56</v>
      </c>
      <c r="E35" s="275">
        <v>800</v>
      </c>
      <c r="F35" s="147"/>
      <c r="G35" s="107"/>
      <c r="H35" s="107"/>
      <c r="I35" s="107"/>
      <c r="J35" s="148"/>
      <c r="K35" s="107"/>
      <c r="L35" s="107"/>
      <c r="M35" s="107"/>
      <c r="N35" s="107"/>
      <c r="O35" s="107"/>
      <c r="P35" s="107"/>
    </row>
    <row r="36" spans="1:1026" s="156" customFormat="1" ht="52.8" x14ac:dyDescent="0.25">
      <c r="A36" s="192" t="s">
        <v>2410</v>
      </c>
      <c r="B36" s="270" t="s">
        <v>757</v>
      </c>
      <c r="C36" s="240"/>
      <c r="D36" s="236" t="s">
        <v>59</v>
      </c>
      <c r="E36" s="247">
        <v>1</v>
      </c>
      <c r="F36" s="147"/>
      <c r="G36" s="107"/>
      <c r="H36" s="107"/>
      <c r="I36" s="107"/>
      <c r="J36" s="148"/>
      <c r="K36" s="107"/>
      <c r="L36" s="107"/>
      <c r="M36" s="107"/>
      <c r="N36" s="107"/>
      <c r="O36" s="107"/>
      <c r="P36" s="107"/>
    </row>
    <row r="37" spans="1:1026" s="156" customFormat="1" x14ac:dyDescent="0.25">
      <c r="A37" s="192" t="s">
        <v>2411</v>
      </c>
      <c r="B37" s="240" t="s">
        <v>1970</v>
      </c>
      <c r="C37" s="240"/>
      <c r="D37" s="236" t="s">
        <v>59</v>
      </c>
      <c r="E37" s="247">
        <v>1</v>
      </c>
      <c r="F37" s="147"/>
      <c r="G37" s="107"/>
      <c r="H37" s="107"/>
      <c r="I37" s="107"/>
      <c r="J37" s="148"/>
      <c r="K37" s="107"/>
      <c r="L37" s="107"/>
      <c r="M37" s="107"/>
      <c r="N37" s="107"/>
      <c r="O37" s="107"/>
      <c r="P37" s="107"/>
    </row>
    <row r="38" spans="1:1026" s="37" customFormat="1" x14ac:dyDescent="0.25">
      <c r="A38" s="38"/>
      <c r="B38" s="23"/>
      <c r="C38" s="186"/>
      <c r="D38" s="39"/>
      <c r="E38" s="38"/>
      <c r="F38" s="40"/>
      <c r="G38" s="41"/>
      <c r="H38" s="42"/>
      <c r="I38" s="42"/>
      <c r="J38" s="43"/>
      <c r="K38" s="42"/>
      <c r="L38" s="43"/>
      <c r="M38" s="42"/>
      <c r="N38" s="43"/>
      <c r="O38" s="42"/>
      <c r="P38" s="57"/>
    </row>
    <row r="39" spans="1:1026" x14ac:dyDescent="0.25">
      <c r="K39" s="14" t="s">
        <v>45</v>
      </c>
      <c r="L39" s="44">
        <f>SUM(L10:L38)</f>
        <v>0</v>
      </c>
      <c r="M39" s="44">
        <f>SUM(M10:M38)</f>
        <v>0</v>
      </c>
      <c r="N39" s="44">
        <f>SUM(N10:N38)</f>
        <v>0</v>
      </c>
      <c r="O39" s="44">
        <f>SUM(O10:O38)</f>
        <v>0</v>
      </c>
      <c r="P39" s="45">
        <f>SUM(P10:P38)</f>
        <v>0</v>
      </c>
    </row>
    <row r="40" spans="1:1026" x14ac:dyDescent="0.25">
      <c r="K40" s="14"/>
      <c r="L40" s="58"/>
      <c r="M40" s="58"/>
      <c r="N40" s="58"/>
      <c r="O40" s="58"/>
      <c r="P40" s="59"/>
    </row>
    <row r="41" spans="1:1026" x14ac:dyDescent="0.25">
      <c r="B41" s="46" t="s">
        <v>2975</v>
      </c>
      <c r="C41" s="46"/>
      <c r="F41" s="47"/>
    </row>
    <row r="42" spans="1:1026" x14ac:dyDescent="0.25">
      <c r="F42" s="47"/>
    </row>
    <row r="43" spans="1:1026" s="4" customFormat="1" x14ac:dyDescent="0.25">
      <c r="A43" s="3"/>
      <c r="B43" s="46" t="s">
        <v>2973</v>
      </c>
      <c r="C43" s="46"/>
      <c r="D43" s="2"/>
      <c r="E43" s="3"/>
      <c r="F43" s="47"/>
      <c r="H43" s="5"/>
      <c r="I43" s="5"/>
      <c r="J43" s="5"/>
      <c r="K43" s="5"/>
      <c r="L43" s="5"/>
      <c r="M43" s="5"/>
      <c r="N43" s="5"/>
      <c r="O43" s="5"/>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c r="AKP43" s="6"/>
      <c r="AKQ43" s="6"/>
      <c r="AKR43" s="6"/>
      <c r="AKS43" s="6"/>
      <c r="AKT43" s="6"/>
      <c r="AKU43" s="6"/>
      <c r="AKV43" s="6"/>
      <c r="AKW43" s="6"/>
      <c r="AKX43" s="6"/>
      <c r="AKY43" s="6"/>
      <c r="AKZ43" s="6"/>
      <c r="ALA43" s="6"/>
      <c r="ALB43" s="6"/>
      <c r="ALC43" s="6"/>
      <c r="ALD43" s="6"/>
      <c r="ALE43" s="6"/>
      <c r="ALF43" s="6"/>
      <c r="ALG43" s="6"/>
      <c r="ALH43" s="6"/>
      <c r="ALI43" s="6"/>
      <c r="ALJ43" s="6"/>
      <c r="ALK43" s="6"/>
      <c r="ALL43" s="6"/>
      <c r="ALM43" s="6"/>
      <c r="ALN43" s="6"/>
      <c r="ALO43" s="6"/>
      <c r="ALP43" s="6"/>
      <c r="ALQ43" s="6"/>
      <c r="ALR43" s="6"/>
      <c r="ALS43" s="6"/>
      <c r="ALT43" s="6"/>
      <c r="ALU43" s="6"/>
      <c r="ALV43" s="6"/>
      <c r="ALW43" s="6"/>
      <c r="ALX43" s="6"/>
      <c r="ALY43" s="6"/>
      <c r="ALZ43" s="6"/>
      <c r="AMA43" s="6"/>
      <c r="AMB43" s="6"/>
      <c r="AMC43" s="6"/>
      <c r="AMD43" s="6"/>
      <c r="AME43" s="6"/>
      <c r="AMF43" s="6"/>
      <c r="AMG43" s="6"/>
      <c r="AMH43" s="6"/>
      <c r="AMI43" s="6"/>
      <c r="AMJ43" s="6"/>
      <c r="AMK43" s="6"/>
      <c r="AML43" s="6"/>
    </row>
    <row r="44" spans="1:1026" s="4" customFormat="1" x14ac:dyDescent="0.25">
      <c r="A44" s="3"/>
      <c r="B44" s="1"/>
      <c r="C44" s="1"/>
      <c r="D44" s="2"/>
      <c r="E44" s="3"/>
      <c r="F44" s="47"/>
      <c r="H44" s="5"/>
      <c r="I44" s="5"/>
      <c r="J44" s="5"/>
      <c r="K44" s="5"/>
      <c r="L44" s="5"/>
      <c r="M44" s="5"/>
      <c r="N44" s="5"/>
      <c r="O44" s="5"/>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c r="AKP44" s="6"/>
      <c r="AKQ44" s="6"/>
      <c r="AKR44" s="6"/>
      <c r="AKS44" s="6"/>
      <c r="AKT44" s="6"/>
      <c r="AKU44" s="6"/>
      <c r="AKV44" s="6"/>
      <c r="AKW44" s="6"/>
      <c r="AKX44" s="6"/>
      <c r="AKY44" s="6"/>
      <c r="AKZ44" s="6"/>
      <c r="ALA44" s="6"/>
      <c r="ALB44" s="6"/>
      <c r="ALC44" s="6"/>
      <c r="ALD44" s="6"/>
      <c r="ALE44" s="6"/>
      <c r="ALF44" s="6"/>
      <c r="ALG44" s="6"/>
      <c r="ALH44" s="6"/>
      <c r="ALI44" s="6"/>
      <c r="ALJ44" s="6"/>
      <c r="ALK44" s="6"/>
      <c r="ALL44" s="6"/>
      <c r="ALM44" s="6"/>
      <c r="ALN44" s="6"/>
      <c r="ALO44" s="6"/>
      <c r="ALP44" s="6"/>
      <c r="ALQ44" s="6"/>
      <c r="ALR44" s="6"/>
      <c r="ALS44" s="6"/>
      <c r="ALT44" s="6"/>
      <c r="ALU44" s="6"/>
      <c r="ALV44" s="6"/>
      <c r="ALW44" s="6"/>
      <c r="ALX44" s="6"/>
      <c r="ALY44" s="6"/>
      <c r="ALZ44" s="6"/>
      <c r="AMA44" s="6"/>
      <c r="AMB44" s="6"/>
      <c r="AMC44" s="6"/>
      <c r="AMD44" s="6"/>
      <c r="AME44" s="6"/>
      <c r="AMF44" s="6"/>
      <c r="AMG44" s="6"/>
      <c r="AMH44" s="6"/>
      <c r="AMI44" s="6"/>
      <c r="AMJ44" s="6"/>
      <c r="AMK44" s="6"/>
      <c r="AML44" s="6"/>
    </row>
  </sheetData>
  <mergeCells count="6">
    <mergeCell ref="L7:P7"/>
    <mergeCell ref="A7:A8"/>
    <mergeCell ref="B7:B8"/>
    <mergeCell ref="D7:D8"/>
    <mergeCell ref="E7:E8"/>
    <mergeCell ref="F7:K7"/>
  </mergeCells>
  <phoneticPr fontId="35" type="noConversion"/>
  <conditionalFormatting sqref="E20">
    <cfRule type="cellIs" dxfId="19" priority="1" operator="equal">
      <formula>0</formula>
    </cfRule>
    <cfRule type="expression" dxfId="18"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1-12
&amp;"Arial,Treknraksts"&amp;UAPSARDZES SIGNALIZĀCIJAS SISTĒMA.</oddHeader>
    <oddFooter>&amp;C&amp;8&amp;P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L29"/>
  <sheetViews>
    <sheetView zoomScaleNormal="100" workbookViewId="0">
      <selection activeCell="M34" sqref="M34"/>
    </sheetView>
  </sheetViews>
  <sheetFormatPr defaultColWidth="9.109375" defaultRowHeight="13.2" x14ac:dyDescent="0.25"/>
  <cols>
    <col min="1" max="1" width="7.44140625" style="3" customWidth="1"/>
    <col min="2" max="2" width="36.109375" style="1" customWidth="1"/>
    <col min="3" max="3" width="19.33203125" style="1" customWidth="1"/>
    <col min="4" max="4" width="6" style="2" customWidth="1"/>
    <col min="5" max="5" width="8.6640625" style="3" customWidth="1"/>
    <col min="6" max="6" width="6.33203125" style="3" customWidth="1"/>
    <col min="7" max="7" width="6.5546875" style="4" customWidth="1"/>
    <col min="8" max="8" width="7.33203125" style="5" customWidth="1"/>
    <col min="9" max="9" width="9.6640625"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50"/>
      <c r="F1" s="50"/>
      <c r="G1" s="51"/>
      <c r="H1" s="52"/>
      <c r="I1" s="52"/>
      <c r="J1" s="52"/>
      <c r="K1" s="52"/>
      <c r="L1" s="52"/>
      <c r="M1" s="52"/>
      <c r="N1" s="52"/>
      <c r="O1" s="52"/>
      <c r="P1" s="53"/>
    </row>
    <row r="2" spans="1:17" ht="13.8" x14ac:dyDescent="0.25">
      <c r="A2" s="48" t="s">
        <v>2</v>
      </c>
      <c r="B2" s="49"/>
      <c r="C2" s="49"/>
      <c r="D2" s="61" t="str">
        <f>KOPS!D2</f>
        <v>BIROJU ĒKAS JAUNBŪVE</v>
      </c>
      <c r="E2" s="50"/>
      <c r="F2" s="50"/>
      <c r="G2" s="51"/>
      <c r="H2" s="52"/>
      <c r="I2" s="52"/>
      <c r="J2" s="52"/>
      <c r="K2" s="52"/>
      <c r="L2" s="52"/>
      <c r="M2" s="52"/>
      <c r="N2" s="52"/>
      <c r="O2" s="52"/>
      <c r="P2" s="53"/>
    </row>
    <row r="3" spans="1:17" ht="13.8" x14ac:dyDescent="0.25">
      <c r="A3" s="48" t="s">
        <v>3</v>
      </c>
      <c r="B3" s="49"/>
      <c r="C3" s="49"/>
      <c r="D3" s="61" t="str">
        <f>KOPS!D3</f>
        <v>STIGU IELĀ 14, RĪGĀ</v>
      </c>
      <c r="E3" s="50"/>
      <c r="F3" s="50"/>
      <c r="G3" s="51"/>
      <c r="H3" s="52"/>
      <c r="I3" s="52"/>
      <c r="J3" s="52"/>
      <c r="K3" s="52"/>
      <c r="L3" s="52"/>
      <c r="M3" s="52"/>
      <c r="N3" s="52"/>
      <c r="O3" s="52"/>
      <c r="P3" s="53"/>
    </row>
    <row r="4" spans="1:17" ht="13.8" x14ac:dyDescent="0.25">
      <c r="A4" s="48" t="s">
        <v>4</v>
      </c>
      <c r="B4" s="49"/>
      <c r="C4" s="49"/>
      <c r="D4" s="113"/>
      <c r="E4" s="50"/>
      <c r="F4" s="50"/>
      <c r="G4" s="51"/>
      <c r="H4" s="52"/>
      <c r="I4" s="52"/>
      <c r="J4" s="52"/>
      <c r="K4" s="52"/>
      <c r="L4" s="52"/>
      <c r="M4" s="52"/>
      <c r="N4" s="52"/>
      <c r="O4" s="52"/>
      <c r="P4" s="53"/>
    </row>
    <row r="5" spans="1:17" ht="14.4" x14ac:dyDescent="0.25">
      <c r="A5" s="48" t="s">
        <v>1903</v>
      </c>
      <c r="B5" s="49"/>
      <c r="C5" s="49"/>
      <c r="D5" s="54"/>
      <c r="E5" s="50"/>
      <c r="F5" s="50"/>
      <c r="G5" s="51"/>
      <c r="H5" s="52"/>
      <c r="I5" s="52"/>
      <c r="J5" s="52"/>
      <c r="K5" s="52"/>
      <c r="L5" s="52"/>
      <c r="M5" s="52"/>
      <c r="N5" s="52"/>
      <c r="O5" s="55" t="s">
        <v>28</v>
      </c>
      <c r="P5" s="111">
        <f>P24</f>
        <v>0</v>
      </c>
    </row>
    <row r="6" spans="1:17" ht="13.8" x14ac:dyDescent="0.25">
      <c r="A6" s="10" t="str">
        <f>KOPT!A6</f>
        <v>Tāme sastādīta: 2020.gada februārī</v>
      </c>
      <c r="B6" s="49"/>
      <c r="C6" s="49"/>
      <c r="D6" s="54"/>
      <c r="E6" s="50"/>
      <c r="F6" s="50"/>
      <c r="G6" s="51"/>
      <c r="H6" s="52"/>
      <c r="I6" s="52"/>
      <c r="J6" s="52"/>
      <c r="K6" s="52"/>
      <c r="L6" s="52"/>
      <c r="M6" s="52"/>
      <c r="N6" s="52"/>
      <c r="O6" s="52"/>
      <c r="P6" s="53"/>
    </row>
    <row r="7" spans="1:17" ht="20.25" customHeight="1" x14ac:dyDescent="0.25">
      <c r="A7" s="427" t="s">
        <v>5</v>
      </c>
      <c r="B7" s="442" t="s">
        <v>43</v>
      </c>
      <c r="C7" s="213"/>
      <c r="D7" s="440" t="s">
        <v>6</v>
      </c>
      <c r="E7" s="427" t="s">
        <v>7</v>
      </c>
      <c r="F7" s="437" t="s">
        <v>8</v>
      </c>
      <c r="G7" s="437"/>
      <c r="H7" s="437"/>
      <c r="I7" s="437"/>
      <c r="J7" s="437"/>
      <c r="K7" s="439"/>
      <c r="L7" s="438" t="s">
        <v>11</v>
      </c>
      <c r="M7" s="437"/>
      <c r="N7" s="437"/>
      <c r="O7" s="437"/>
      <c r="P7" s="439"/>
      <c r="Q7" s="9"/>
    </row>
    <row r="8" spans="1:17" ht="78.75" customHeight="1" x14ac:dyDescent="0.25">
      <c r="A8" s="428"/>
      <c r="B8" s="443"/>
      <c r="C8" s="214"/>
      <c r="D8" s="441"/>
      <c r="E8" s="428"/>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28"/>
      <c r="E9" s="25"/>
      <c r="F9" s="34"/>
      <c r="G9" s="29"/>
      <c r="H9" s="31"/>
      <c r="I9" s="31"/>
      <c r="J9" s="35"/>
      <c r="K9" s="31"/>
      <c r="L9" s="35"/>
      <c r="M9" s="31"/>
      <c r="N9" s="35"/>
      <c r="O9" s="31"/>
      <c r="P9" s="36"/>
    </row>
    <row r="10" spans="1:17" s="156" customFormat="1" ht="79.2" x14ac:dyDescent="0.25">
      <c r="A10" s="192" t="s">
        <v>684</v>
      </c>
      <c r="B10" s="261" t="s">
        <v>1971</v>
      </c>
      <c r="C10" s="263"/>
      <c r="D10" s="264" t="s">
        <v>59</v>
      </c>
      <c r="E10" s="273">
        <v>1</v>
      </c>
      <c r="F10" s="147"/>
      <c r="G10" s="107"/>
      <c r="H10" s="107"/>
      <c r="I10" s="107"/>
      <c r="J10" s="148"/>
      <c r="K10" s="107"/>
      <c r="L10" s="107"/>
      <c r="M10" s="107"/>
      <c r="N10" s="107"/>
      <c r="O10" s="107"/>
      <c r="P10" s="107"/>
    </row>
    <row r="11" spans="1:17" s="156" customFormat="1" x14ac:dyDescent="0.25">
      <c r="A11" s="192" t="s">
        <v>687</v>
      </c>
      <c r="B11" s="262" t="s">
        <v>1972</v>
      </c>
      <c r="C11" s="263" t="s">
        <v>1973</v>
      </c>
      <c r="D11" s="264" t="s">
        <v>347</v>
      </c>
      <c r="E11" s="414">
        <v>10</v>
      </c>
      <c r="F11" s="147"/>
      <c r="G11" s="107"/>
      <c r="H11" s="107"/>
      <c r="I11" s="107"/>
      <c r="J11" s="148"/>
      <c r="K11" s="107"/>
      <c r="L11" s="107"/>
      <c r="M11" s="107"/>
      <c r="N11" s="107"/>
      <c r="O11" s="107"/>
      <c r="P11" s="107"/>
    </row>
    <row r="12" spans="1:17" s="156" customFormat="1" x14ac:dyDescent="0.25">
      <c r="A12" s="192" t="s">
        <v>689</v>
      </c>
      <c r="B12" s="262" t="s">
        <v>1974</v>
      </c>
      <c r="C12" s="263" t="s">
        <v>1975</v>
      </c>
      <c r="D12" s="264" t="s">
        <v>347</v>
      </c>
      <c r="E12" s="414">
        <v>6</v>
      </c>
      <c r="F12" s="147"/>
      <c r="G12" s="107"/>
      <c r="H12" s="107"/>
      <c r="I12" s="107"/>
      <c r="J12" s="148"/>
      <c r="K12" s="107"/>
      <c r="L12" s="107"/>
      <c r="M12" s="107"/>
      <c r="N12" s="107"/>
      <c r="O12" s="107"/>
      <c r="P12" s="107"/>
    </row>
    <row r="13" spans="1:17" s="239" customFormat="1" ht="26.4" x14ac:dyDescent="0.25">
      <c r="A13" s="192" t="s">
        <v>679</v>
      </c>
      <c r="B13" s="261" t="s">
        <v>1976</v>
      </c>
      <c r="C13" s="263"/>
      <c r="D13" s="264" t="s">
        <v>59</v>
      </c>
      <c r="E13" s="273">
        <v>1</v>
      </c>
      <c r="F13" s="147"/>
      <c r="G13" s="107"/>
      <c r="H13" s="107"/>
      <c r="I13" s="107"/>
      <c r="J13" s="148"/>
      <c r="K13" s="107"/>
      <c r="L13" s="107"/>
      <c r="M13" s="107"/>
      <c r="N13" s="107"/>
      <c r="O13" s="107"/>
      <c r="P13" s="107"/>
    </row>
    <row r="14" spans="1:17" s="156" customFormat="1" x14ac:dyDescent="0.25">
      <c r="A14" s="192" t="s">
        <v>692</v>
      </c>
      <c r="B14" s="262" t="s">
        <v>1977</v>
      </c>
      <c r="C14" s="263" t="s">
        <v>1978</v>
      </c>
      <c r="D14" s="264" t="s">
        <v>347</v>
      </c>
      <c r="E14" s="273">
        <v>1</v>
      </c>
      <c r="F14" s="147"/>
      <c r="G14" s="107"/>
      <c r="H14" s="107"/>
      <c r="I14" s="107"/>
      <c r="J14" s="148"/>
      <c r="K14" s="107"/>
      <c r="L14" s="107"/>
      <c r="M14" s="107"/>
      <c r="N14" s="107"/>
      <c r="O14" s="107"/>
      <c r="P14" s="107"/>
    </row>
    <row r="15" spans="1:17" s="156" customFormat="1" x14ac:dyDescent="0.25">
      <c r="A15" s="192" t="s">
        <v>1937</v>
      </c>
      <c r="B15" s="261" t="s">
        <v>1979</v>
      </c>
      <c r="C15" s="266" t="s">
        <v>1980</v>
      </c>
      <c r="D15" s="264" t="s">
        <v>56</v>
      </c>
      <c r="E15" s="273">
        <v>1200</v>
      </c>
      <c r="F15" s="147"/>
      <c r="G15" s="107"/>
      <c r="H15" s="107"/>
      <c r="I15" s="107"/>
      <c r="J15" s="148"/>
      <c r="K15" s="107"/>
      <c r="L15" s="107"/>
      <c r="M15" s="107"/>
      <c r="N15" s="107"/>
      <c r="O15" s="107"/>
      <c r="P15" s="107"/>
    </row>
    <row r="16" spans="1:17" s="156" customFormat="1" x14ac:dyDescent="0.25">
      <c r="A16" s="192" t="s">
        <v>1941</v>
      </c>
      <c r="B16" s="261" t="s">
        <v>1981</v>
      </c>
      <c r="C16" s="266" t="s">
        <v>2757</v>
      </c>
      <c r="D16" s="264" t="s">
        <v>59</v>
      </c>
      <c r="E16" s="414">
        <v>6</v>
      </c>
      <c r="F16" s="147"/>
      <c r="G16" s="107"/>
      <c r="H16" s="107"/>
      <c r="I16" s="107"/>
      <c r="J16" s="148"/>
      <c r="K16" s="107"/>
      <c r="L16" s="107"/>
      <c r="M16" s="107"/>
      <c r="N16" s="107"/>
      <c r="O16" s="107"/>
      <c r="P16" s="107"/>
    </row>
    <row r="17" spans="1:1026" s="156" customFormat="1" x14ac:dyDescent="0.25">
      <c r="A17" s="192" t="s">
        <v>1940</v>
      </c>
      <c r="B17" s="420" t="s">
        <v>2756</v>
      </c>
      <c r="C17" s="418" t="s">
        <v>2758</v>
      </c>
      <c r="D17" s="417" t="s">
        <v>59</v>
      </c>
      <c r="E17" s="414">
        <v>6</v>
      </c>
      <c r="F17" s="147"/>
      <c r="G17" s="107"/>
      <c r="H17" s="107"/>
      <c r="I17" s="107"/>
      <c r="J17" s="148"/>
      <c r="K17" s="107"/>
      <c r="L17" s="107"/>
      <c r="M17" s="107"/>
      <c r="N17" s="107"/>
      <c r="O17" s="107"/>
      <c r="P17" s="107"/>
    </row>
    <row r="18" spans="1:1026" s="156" customFormat="1" x14ac:dyDescent="0.25">
      <c r="A18" s="192" t="s">
        <v>1942</v>
      </c>
      <c r="B18" s="261" t="s">
        <v>1982</v>
      </c>
      <c r="C18" s="266" t="s">
        <v>1983</v>
      </c>
      <c r="D18" s="264" t="s">
        <v>56</v>
      </c>
      <c r="E18" s="273">
        <v>400</v>
      </c>
      <c r="F18" s="147"/>
      <c r="G18" s="107"/>
      <c r="H18" s="107"/>
      <c r="I18" s="107"/>
      <c r="J18" s="148"/>
      <c r="K18" s="107"/>
      <c r="L18" s="107"/>
      <c r="M18" s="107"/>
      <c r="N18" s="107"/>
      <c r="O18" s="107"/>
      <c r="P18" s="107"/>
    </row>
    <row r="19" spans="1:1026" s="156" customFormat="1" x14ac:dyDescent="0.25">
      <c r="A19" s="192" t="s">
        <v>1939</v>
      </c>
      <c r="B19" s="261" t="s">
        <v>1984</v>
      </c>
      <c r="C19" s="266" t="s">
        <v>1983</v>
      </c>
      <c r="D19" s="264" t="s">
        <v>56</v>
      </c>
      <c r="E19" s="273">
        <v>200</v>
      </c>
      <c r="F19" s="147"/>
      <c r="G19" s="107"/>
      <c r="H19" s="107"/>
      <c r="I19" s="107"/>
      <c r="J19" s="148"/>
      <c r="K19" s="107"/>
      <c r="L19" s="107"/>
      <c r="M19" s="107"/>
      <c r="N19" s="107"/>
      <c r="O19" s="107"/>
      <c r="P19" s="107"/>
    </row>
    <row r="20" spans="1:1026" s="156" customFormat="1" x14ac:dyDescent="0.25">
      <c r="A20" s="192" t="s">
        <v>1938</v>
      </c>
      <c r="B20" s="262" t="s">
        <v>1985</v>
      </c>
      <c r="C20" s="266" t="s">
        <v>1983</v>
      </c>
      <c r="D20" s="264" t="s">
        <v>56</v>
      </c>
      <c r="E20" s="273">
        <v>10</v>
      </c>
      <c r="F20" s="147"/>
      <c r="G20" s="107"/>
      <c r="H20" s="107"/>
      <c r="I20" s="107"/>
      <c r="J20" s="148"/>
      <c r="K20" s="107"/>
      <c r="L20" s="107"/>
      <c r="M20" s="107"/>
      <c r="N20" s="107"/>
      <c r="O20" s="107"/>
      <c r="P20" s="107"/>
    </row>
    <row r="21" spans="1:1026" s="156" customFormat="1" x14ac:dyDescent="0.25">
      <c r="A21" s="192" t="s">
        <v>219</v>
      </c>
      <c r="B21" s="262" t="s">
        <v>1936</v>
      </c>
      <c r="C21" s="263"/>
      <c r="D21" s="264" t="s">
        <v>59</v>
      </c>
      <c r="E21" s="273">
        <v>1</v>
      </c>
      <c r="F21" s="147"/>
      <c r="G21" s="107"/>
      <c r="H21" s="107"/>
      <c r="I21" s="107"/>
      <c r="J21" s="148"/>
      <c r="K21" s="107"/>
      <c r="L21" s="107"/>
      <c r="M21" s="107"/>
      <c r="N21" s="107"/>
      <c r="O21" s="107"/>
      <c r="P21" s="107"/>
    </row>
    <row r="22" spans="1:1026" s="156" customFormat="1" ht="52.8" x14ac:dyDescent="0.25">
      <c r="A22" s="192" t="s">
        <v>253</v>
      </c>
      <c r="B22" s="270" t="s">
        <v>757</v>
      </c>
      <c r="C22" s="263"/>
      <c r="D22" s="264" t="s">
        <v>59</v>
      </c>
      <c r="E22" s="273">
        <v>1</v>
      </c>
      <c r="F22" s="147"/>
      <c r="G22" s="107"/>
      <c r="H22" s="107"/>
      <c r="I22" s="107"/>
      <c r="J22" s="148"/>
      <c r="K22" s="107"/>
      <c r="L22" s="107"/>
      <c r="M22" s="107"/>
      <c r="N22" s="107"/>
      <c r="O22" s="107"/>
      <c r="P22" s="107"/>
    </row>
    <row r="23" spans="1:1026" s="37" customFormat="1" x14ac:dyDescent="0.25">
      <c r="A23" s="38"/>
      <c r="B23" s="23"/>
      <c r="C23" s="186"/>
      <c r="D23" s="39"/>
      <c r="E23" s="38"/>
      <c r="F23" s="40"/>
      <c r="G23" s="41"/>
      <c r="H23" s="42"/>
      <c r="I23" s="42"/>
      <c r="J23" s="43"/>
      <c r="K23" s="42"/>
      <c r="L23" s="43"/>
      <c r="M23" s="42"/>
      <c r="N23" s="43"/>
      <c r="O23" s="42"/>
      <c r="P23" s="57"/>
    </row>
    <row r="24" spans="1:1026" x14ac:dyDescent="0.25">
      <c r="K24" s="14" t="s">
        <v>45</v>
      </c>
      <c r="L24" s="44">
        <f>SUM(L10:L23)</f>
        <v>0</v>
      </c>
      <c r="M24" s="44">
        <f>SUM(M10:M23)</f>
        <v>0</v>
      </c>
      <c r="N24" s="44">
        <f>SUM(N10:N23)</f>
        <v>0</v>
      </c>
      <c r="O24" s="44">
        <f>SUM(O10:O23)</f>
        <v>0</v>
      </c>
      <c r="P24" s="45">
        <f>SUM(P10:P23)</f>
        <v>0</v>
      </c>
    </row>
    <row r="25" spans="1:1026" x14ac:dyDescent="0.25">
      <c r="K25" s="14"/>
      <c r="L25" s="58"/>
      <c r="M25" s="58"/>
      <c r="N25" s="58"/>
      <c r="O25" s="58"/>
      <c r="P25" s="59"/>
    </row>
    <row r="26" spans="1:1026" x14ac:dyDescent="0.25">
      <c r="B26" s="46" t="s">
        <v>2975</v>
      </c>
      <c r="C26" s="46"/>
      <c r="F26" s="47"/>
    </row>
    <row r="27" spans="1:1026" x14ac:dyDescent="0.25">
      <c r="F27" s="47"/>
    </row>
    <row r="28" spans="1:1026" s="4" customFormat="1" x14ac:dyDescent="0.25">
      <c r="A28" s="3"/>
      <c r="B28" s="46" t="s">
        <v>2973</v>
      </c>
      <c r="C28" s="46"/>
      <c r="D28" s="2"/>
      <c r="E28" s="3"/>
      <c r="F28" s="47"/>
      <c r="H28" s="5"/>
      <c r="I28" s="5"/>
      <c r="J28" s="5"/>
      <c r="K28" s="5"/>
      <c r="L28" s="5"/>
      <c r="M28" s="5"/>
      <c r="N28" s="5"/>
      <c r="O28" s="5"/>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c r="ALY28" s="6"/>
      <c r="ALZ28" s="6"/>
      <c r="AMA28" s="6"/>
      <c r="AMB28" s="6"/>
      <c r="AMC28" s="6"/>
      <c r="AMD28" s="6"/>
      <c r="AME28" s="6"/>
      <c r="AMF28" s="6"/>
      <c r="AMG28" s="6"/>
      <c r="AMH28" s="6"/>
      <c r="AMI28" s="6"/>
      <c r="AMJ28" s="6"/>
      <c r="AMK28" s="6"/>
      <c r="AML28" s="6"/>
    </row>
    <row r="29" spans="1:1026" s="4" customFormat="1" x14ac:dyDescent="0.25">
      <c r="A29" s="3"/>
      <c r="B29" s="1"/>
      <c r="C29" s="1"/>
      <c r="D29" s="2"/>
      <c r="E29" s="3"/>
      <c r="F29" s="47"/>
      <c r="H29" s="5"/>
      <c r="I29" s="5"/>
      <c r="J29" s="5"/>
      <c r="K29" s="5"/>
      <c r="L29" s="5"/>
      <c r="M29" s="5"/>
      <c r="N29" s="5"/>
      <c r="O29" s="5"/>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row>
  </sheetData>
  <mergeCells count="6">
    <mergeCell ref="L7:P7"/>
    <mergeCell ref="A7:A8"/>
    <mergeCell ref="B7:B8"/>
    <mergeCell ref="D7:D8"/>
    <mergeCell ref="E7:E8"/>
    <mergeCell ref="F7:K7"/>
  </mergeCells>
  <phoneticPr fontId="32" type="noConversion"/>
  <conditionalFormatting sqref="E13">
    <cfRule type="cellIs" dxfId="17" priority="1" operator="equal">
      <formula>0</formula>
    </cfRule>
    <cfRule type="expression" dxfId="16"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1-13
&amp;"Arial,Treknraksts"&amp;UVIDEONOVĒROŠANAS SISTĒMA.</oddHeader>
    <oddFooter>&amp;C&amp;8&amp;P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L36"/>
  <sheetViews>
    <sheetView zoomScaleNormal="100" workbookViewId="0">
      <selection activeCell="D4" sqref="D4"/>
    </sheetView>
  </sheetViews>
  <sheetFormatPr defaultColWidth="9.109375" defaultRowHeight="13.2" x14ac:dyDescent="0.25"/>
  <cols>
    <col min="1" max="1" width="7.44140625" style="3" customWidth="1"/>
    <col min="2" max="2" width="36.109375" style="1" customWidth="1"/>
    <col min="3" max="3" width="19.33203125" style="1" customWidth="1"/>
    <col min="4" max="4" width="6" style="2" customWidth="1"/>
    <col min="5" max="5" width="8.6640625" style="3" customWidth="1"/>
    <col min="6" max="6" width="6.33203125" style="3" customWidth="1"/>
    <col min="7" max="7" width="6.5546875" style="4" customWidth="1"/>
    <col min="8" max="8" width="7.33203125" style="5" customWidth="1"/>
    <col min="9" max="9" width="9.6640625"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50"/>
      <c r="F1" s="50"/>
      <c r="G1" s="51"/>
      <c r="H1" s="52"/>
      <c r="I1" s="52"/>
      <c r="J1" s="52"/>
      <c r="K1" s="52"/>
      <c r="L1" s="52"/>
      <c r="M1" s="52"/>
      <c r="N1" s="52"/>
      <c r="O1" s="52"/>
      <c r="P1" s="53"/>
    </row>
    <row r="2" spans="1:17" ht="13.8" x14ac:dyDescent="0.25">
      <c r="A2" s="48" t="s">
        <v>2</v>
      </c>
      <c r="B2" s="49"/>
      <c r="C2" s="49"/>
      <c r="D2" s="61" t="str">
        <f>KOPS!D2</f>
        <v>BIROJU ĒKAS JAUNBŪVE</v>
      </c>
      <c r="E2" s="50"/>
      <c r="F2" s="50"/>
      <c r="G2" s="51"/>
      <c r="H2" s="52"/>
      <c r="I2" s="52"/>
      <c r="J2" s="52"/>
      <c r="K2" s="52"/>
      <c r="L2" s="52"/>
      <c r="M2" s="52"/>
      <c r="N2" s="52"/>
      <c r="O2" s="52"/>
      <c r="P2" s="53"/>
    </row>
    <row r="3" spans="1:17" ht="13.8" x14ac:dyDescent="0.25">
      <c r="A3" s="48" t="s">
        <v>3</v>
      </c>
      <c r="B3" s="49"/>
      <c r="C3" s="49"/>
      <c r="D3" s="61" t="str">
        <f>KOPS!D3</f>
        <v>STIGU IELĀ 14, RĪGĀ</v>
      </c>
      <c r="E3" s="50"/>
      <c r="F3" s="50"/>
      <c r="G3" s="51"/>
      <c r="H3" s="52"/>
      <c r="I3" s="52"/>
      <c r="J3" s="52"/>
      <c r="K3" s="52"/>
      <c r="L3" s="52"/>
      <c r="M3" s="52"/>
      <c r="N3" s="52"/>
      <c r="O3" s="52"/>
      <c r="P3" s="53"/>
    </row>
    <row r="4" spans="1:17" ht="13.8" x14ac:dyDescent="0.25">
      <c r="A4" s="48" t="s">
        <v>4</v>
      </c>
      <c r="B4" s="49"/>
      <c r="C4" s="49"/>
      <c r="D4" s="113"/>
      <c r="E4" s="50"/>
      <c r="F4" s="50"/>
      <c r="G4" s="51"/>
      <c r="H4" s="52"/>
      <c r="I4" s="52"/>
      <c r="J4" s="52"/>
      <c r="K4" s="52"/>
      <c r="L4" s="52"/>
      <c r="M4" s="52"/>
      <c r="N4" s="52"/>
      <c r="O4" s="52"/>
      <c r="P4" s="53"/>
    </row>
    <row r="5" spans="1:17" ht="14.4" x14ac:dyDescent="0.25">
      <c r="A5" s="48" t="s">
        <v>1986</v>
      </c>
      <c r="B5" s="49"/>
      <c r="C5" s="49"/>
      <c r="D5" s="54"/>
      <c r="E5" s="50"/>
      <c r="F5" s="50"/>
      <c r="G5" s="51"/>
      <c r="H5" s="52"/>
      <c r="I5" s="52"/>
      <c r="J5" s="52"/>
      <c r="K5" s="52"/>
      <c r="L5" s="52"/>
      <c r="M5" s="52"/>
      <c r="N5" s="52"/>
      <c r="O5" s="55" t="s">
        <v>28</v>
      </c>
      <c r="P5" s="111">
        <f>P31</f>
        <v>0</v>
      </c>
    </row>
    <row r="6" spans="1:17" ht="13.8" x14ac:dyDescent="0.25">
      <c r="A6" s="10" t="str">
        <f>KOPT!A6</f>
        <v>Tāme sastādīta: 2020.gada februārī</v>
      </c>
      <c r="B6" s="49"/>
      <c r="C6" s="49"/>
      <c r="D6" s="54"/>
      <c r="E6" s="50"/>
      <c r="F6" s="50"/>
      <c r="G6" s="51"/>
      <c r="H6" s="52"/>
      <c r="I6" s="52"/>
      <c r="J6" s="52"/>
      <c r="K6" s="52"/>
      <c r="L6" s="52"/>
      <c r="M6" s="52"/>
      <c r="N6" s="52"/>
      <c r="O6" s="52"/>
      <c r="P6" s="53"/>
    </row>
    <row r="7" spans="1:17" ht="20.25" customHeight="1" x14ac:dyDescent="0.25">
      <c r="A7" s="427" t="s">
        <v>5</v>
      </c>
      <c r="B7" s="442" t="s">
        <v>43</v>
      </c>
      <c r="C7" s="213"/>
      <c r="D7" s="440" t="s">
        <v>6</v>
      </c>
      <c r="E7" s="427" t="s">
        <v>7</v>
      </c>
      <c r="F7" s="437" t="s">
        <v>8</v>
      </c>
      <c r="G7" s="437"/>
      <c r="H7" s="437"/>
      <c r="I7" s="437"/>
      <c r="J7" s="437"/>
      <c r="K7" s="439"/>
      <c r="L7" s="438" t="s">
        <v>11</v>
      </c>
      <c r="M7" s="437"/>
      <c r="N7" s="437"/>
      <c r="O7" s="437"/>
      <c r="P7" s="439"/>
      <c r="Q7" s="9"/>
    </row>
    <row r="8" spans="1:17" ht="78.75" customHeight="1" x14ac:dyDescent="0.25">
      <c r="A8" s="428"/>
      <c r="B8" s="443"/>
      <c r="C8" s="214"/>
      <c r="D8" s="441"/>
      <c r="E8" s="428"/>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28"/>
      <c r="E9" s="25"/>
      <c r="F9" s="34"/>
      <c r="G9" s="29"/>
      <c r="H9" s="31"/>
      <c r="I9" s="31"/>
      <c r="J9" s="35"/>
      <c r="K9" s="31"/>
      <c r="L9" s="35"/>
      <c r="M9" s="31"/>
      <c r="N9" s="35"/>
      <c r="O9" s="31"/>
      <c r="P9" s="36"/>
    </row>
    <row r="10" spans="1:17" s="156" customFormat="1" x14ac:dyDescent="0.25">
      <c r="A10" s="192" t="s">
        <v>684</v>
      </c>
      <c r="B10" s="261" t="s">
        <v>1987</v>
      </c>
      <c r="C10" s="263" t="s">
        <v>1988</v>
      </c>
      <c r="D10" s="264" t="s">
        <v>59</v>
      </c>
      <c r="E10" s="273">
        <v>1</v>
      </c>
      <c r="F10" s="147"/>
      <c r="G10" s="107"/>
      <c r="H10" s="107"/>
      <c r="I10" s="107"/>
      <c r="J10" s="148"/>
      <c r="K10" s="107"/>
      <c r="L10" s="107"/>
      <c r="M10" s="107"/>
      <c r="N10" s="107"/>
      <c r="O10" s="107"/>
      <c r="P10" s="107"/>
    </row>
    <row r="11" spans="1:17" s="156" customFormat="1" x14ac:dyDescent="0.25">
      <c r="A11" s="192" t="s">
        <v>687</v>
      </c>
      <c r="B11" s="262" t="s">
        <v>1989</v>
      </c>
      <c r="C11" s="263" t="s">
        <v>1990</v>
      </c>
      <c r="D11" s="264" t="s">
        <v>347</v>
      </c>
      <c r="E11" s="273">
        <v>2</v>
      </c>
      <c r="F11" s="147"/>
      <c r="G11" s="107"/>
      <c r="H11" s="107"/>
      <c r="I11" s="107"/>
      <c r="J11" s="148"/>
      <c r="K11" s="107"/>
      <c r="L11" s="107"/>
      <c r="M11" s="107"/>
      <c r="N11" s="107"/>
      <c r="O11" s="107"/>
      <c r="P11" s="107"/>
    </row>
    <row r="12" spans="1:17" s="156" customFormat="1" ht="26.4" x14ac:dyDescent="0.25">
      <c r="A12" s="192" t="s">
        <v>689</v>
      </c>
      <c r="B12" s="420" t="s">
        <v>1991</v>
      </c>
      <c r="C12" s="416" t="s">
        <v>2775</v>
      </c>
      <c r="D12" s="417" t="s">
        <v>347</v>
      </c>
      <c r="E12" s="414">
        <v>15</v>
      </c>
      <c r="F12" s="147"/>
      <c r="G12" s="107"/>
      <c r="H12" s="107"/>
      <c r="I12" s="107"/>
      <c r="J12" s="148"/>
      <c r="K12" s="107"/>
      <c r="L12" s="107"/>
      <c r="M12" s="107"/>
      <c r="N12" s="107"/>
      <c r="O12" s="107"/>
      <c r="P12" s="107"/>
    </row>
    <row r="13" spans="1:17" s="156" customFormat="1" x14ac:dyDescent="0.25">
      <c r="A13" s="192" t="s">
        <v>679</v>
      </c>
      <c r="B13" s="420" t="s">
        <v>2776</v>
      </c>
      <c r="C13" s="416" t="s">
        <v>2777</v>
      </c>
      <c r="D13" s="417" t="s">
        <v>347</v>
      </c>
      <c r="E13" s="414">
        <v>15</v>
      </c>
      <c r="F13" s="147"/>
      <c r="G13" s="107"/>
      <c r="H13" s="107"/>
      <c r="I13" s="107"/>
      <c r="J13" s="148"/>
      <c r="K13" s="107"/>
      <c r="L13" s="107"/>
      <c r="M13" s="107"/>
      <c r="N13" s="107"/>
      <c r="O13" s="107"/>
      <c r="P13" s="107"/>
    </row>
    <row r="14" spans="1:17" s="156" customFormat="1" x14ac:dyDescent="0.25">
      <c r="A14" s="192" t="s">
        <v>692</v>
      </c>
      <c r="B14" s="420" t="s">
        <v>2778</v>
      </c>
      <c r="C14" s="416" t="s">
        <v>2779</v>
      </c>
      <c r="D14" s="417" t="s">
        <v>347</v>
      </c>
      <c r="E14" s="414">
        <v>19</v>
      </c>
      <c r="F14" s="147"/>
      <c r="G14" s="107"/>
      <c r="H14" s="107"/>
      <c r="I14" s="107"/>
      <c r="J14" s="148"/>
      <c r="K14" s="107"/>
      <c r="L14" s="107"/>
      <c r="M14" s="107"/>
      <c r="N14" s="107"/>
      <c r="O14" s="107"/>
      <c r="P14" s="107"/>
    </row>
    <row r="15" spans="1:17" s="156" customFormat="1" x14ac:dyDescent="0.25">
      <c r="A15" s="192" t="s">
        <v>1937</v>
      </c>
      <c r="B15" s="419" t="s">
        <v>1992</v>
      </c>
      <c r="C15" s="416" t="s">
        <v>2780</v>
      </c>
      <c r="D15" s="417" t="s">
        <v>347</v>
      </c>
      <c r="E15" s="414">
        <v>130</v>
      </c>
      <c r="F15" s="147"/>
      <c r="G15" s="107"/>
      <c r="H15" s="107"/>
      <c r="I15" s="107"/>
      <c r="J15" s="148"/>
      <c r="K15" s="107"/>
      <c r="L15" s="107"/>
      <c r="M15" s="107"/>
      <c r="N15" s="107"/>
      <c r="O15" s="107"/>
      <c r="P15" s="107"/>
    </row>
    <row r="16" spans="1:17" s="156" customFormat="1" x14ac:dyDescent="0.25">
      <c r="A16" s="192" t="s">
        <v>1941</v>
      </c>
      <c r="B16" s="419" t="s">
        <v>1993</v>
      </c>
      <c r="C16" s="416" t="s">
        <v>2781</v>
      </c>
      <c r="D16" s="417" t="s">
        <v>347</v>
      </c>
      <c r="E16" s="414">
        <v>2</v>
      </c>
      <c r="F16" s="147"/>
      <c r="G16" s="107"/>
      <c r="H16" s="107"/>
      <c r="I16" s="107"/>
      <c r="J16" s="148"/>
      <c r="K16" s="107"/>
      <c r="L16" s="107"/>
      <c r="M16" s="107"/>
      <c r="N16" s="107"/>
      <c r="O16" s="107"/>
      <c r="P16" s="107"/>
    </row>
    <row r="17" spans="1:16" s="156" customFormat="1" x14ac:dyDescent="0.25">
      <c r="A17" s="192" t="s">
        <v>1940</v>
      </c>
      <c r="B17" s="419" t="s">
        <v>2782</v>
      </c>
      <c r="C17" s="416" t="s">
        <v>2783</v>
      </c>
      <c r="D17" s="417" t="s">
        <v>347</v>
      </c>
      <c r="E17" s="414">
        <v>36</v>
      </c>
      <c r="F17" s="147"/>
      <c r="G17" s="107"/>
      <c r="H17" s="107"/>
      <c r="I17" s="107"/>
      <c r="J17" s="148"/>
      <c r="K17" s="107"/>
      <c r="L17" s="107"/>
      <c r="M17" s="107"/>
      <c r="N17" s="107"/>
      <c r="O17" s="107"/>
      <c r="P17" s="107"/>
    </row>
    <row r="18" spans="1:16" s="156" customFormat="1" x14ac:dyDescent="0.25">
      <c r="A18" s="192" t="s">
        <v>1942</v>
      </c>
      <c r="B18" s="262" t="s">
        <v>1994</v>
      </c>
      <c r="C18" s="263" t="s">
        <v>1995</v>
      </c>
      <c r="D18" s="264" t="s">
        <v>347</v>
      </c>
      <c r="E18" s="414">
        <v>96</v>
      </c>
      <c r="F18" s="147"/>
      <c r="G18" s="107"/>
      <c r="H18" s="107"/>
      <c r="I18" s="107"/>
      <c r="J18" s="148"/>
      <c r="K18" s="107"/>
      <c r="L18" s="107"/>
      <c r="M18" s="107"/>
      <c r="N18" s="107"/>
      <c r="O18" s="107"/>
      <c r="P18" s="107"/>
    </row>
    <row r="19" spans="1:16" s="156" customFormat="1" x14ac:dyDescent="0.25">
      <c r="A19" s="192" t="s">
        <v>1939</v>
      </c>
      <c r="B19" s="420" t="s">
        <v>1996</v>
      </c>
      <c r="C19" s="416" t="s">
        <v>2784</v>
      </c>
      <c r="D19" s="417" t="s">
        <v>347</v>
      </c>
      <c r="E19" s="414">
        <v>17</v>
      </c>
      <c r="F19" s="147"/>
      <c r="G19" s="107"/>
      <c r="H19" s="107"/>
      <c r="I19" s="107"/>
      <c r="J19" s="148"/>
      <c r="K19" s="107"/>
      <c r="L19" s="107"/>
      <c r="M19" s="107"/>
      <c r="N19" s="107"/>
      <c r="O19" s="107"/>
      <c r="P19" s="107"/>
    </row>
    <row r="20" spans="1:16" s="156" customFormat="1" x14ac:dyDescent="0.25">
      <c r="A20" s="192" t="s">
        <v>1938</v>
      </c>
      <c r="B20" s="420" t="s">
        <v>1996</v>
      </c>
      <c r="C20" s="416" t="s">
        <v>2785</v>
      </c>
      <c r="D20" s="417" t="s">
        <v>347</v>
      </c>
      <c r="E20" s="414">
        <v>6</v>
      </c>
      <c r="F20" s="147"/>
      <c r="G20" s="107"/>
      <c r="H20" s="107"/>
      <c r="I20" s="107"/>
      <c r="J20" s="148"/>
      <c r="K20" s="107"/>
      <c r="L20" s="107"/>
      <c r="M20" s="107"/>
      <c r="N20" s="107"/>
      <c r="O20" s="107"/>
      <c r="P20" s="107"/>
    </row>
    <row r="21" spans="1:16" s="156" customFormat="1" ht="26.4" x14ac:dyDescent="0.25">
      <c r="A21" s="192" t="s">
        <v>219</v>
      </c>
      <c r="B21" s="261" t="s">
        <v>1997</v>
      </c>
      <c r="C21" s="266" t="s">
        <v>1998</v>
      </c>
      <c r="D21" s="264" t="s">
        <v>56</v>
      </c>
      <c r="E21" s="273">
        <v>25</v>
      </c>
      <c r="F21" s="147"/>
      <c r="G21" s="107"/>
      <c r="H21" s="107"/>
      <c r="I21" s="107"/>
      <c r="J21" s="148"/>
      <c r="K21" s="107"/>
      <c r="L21" s="107"/>
      <c r="M21" s="107"/>
      <c r="N21" s="107"/>
      <c r="O21" s="107"/>
      <c r="P21" s="107"/>
    </row>
    <row r="22" spans="1:16" s="156" customFormat="1" x14ac:dyDescent="0.25">
      <c r="A22" s="192" t="s">
        <v>253</v>
      </c>
      <c r="B22" s="262" t="s">
        <v>1999</v>
      </c>
      <c r="C22" s="266" t="s">
        <v>2786</v>
      </c>
      <c r="D22" s="264" t="s">
        <v>56</v>
      </c>
      <c r="E22" s="273">
        <v>2500</v>
      </c>
      <c r="F22" s="147"/>
      <c r="G22" s="107"/>
      <c r="H22" s="107"/>
      <c r="I22" s="107"/>
      <c r="J22" s="148"/>
      <c r="K22" s="107"/>
      <c r="L22" s="107"/>
      <c r="M22" s="107"/>
      <c r="N22" s="107"/>
      <c r="O22" s="107"/>
      <c r="P22" s="107"/>
    </row>
    <row r="23" spans="1:16" s="156" customFormat="1" x14ac:dyDescent="0.25">
      <c r="A23" s="192" t="s">
        <v>262</v>
      </c>
      <c r="B23" s="262" t="s">
        <v>1934</v>
      </c>
      <c r="C23" s="263" t="s">
        <v>1983</v>
      </c>
      <c r="D23" s="264" t="s">
        <v>56</v>
      </c>
      <c r="E23" s="273">
        <v>60</v>
      </c>
      <c r="F23" s="147"/>
      <c r="G23" s="107"/>
      <c r="H23" s="107"/>
      <c r="I23" s="107"/>
      <c r="J23" s="148"/>
      <c r="K23" s="107"/>
      <c r="L23" s="107"/>
      <c r="M23" s="107"/>
      <c r="N23" s="107"/>
      <c r="O23" s="107"/>
      <c r="P23" s="107"/>
    </row>
    <row r="24" spans="1:16" s="156" customFormat="1" x14ac:dyDescent="0.25">
      <c r="A24" s="192" t="s">
        <v>264</v>
      </c>
      <c r="B24" s="262" t="s">
        <v>1982</v>
      </c>
      <c r="C24" s="263" t="s">
        <v>1983</v>
      </c>
      <c r="D24" s="264" t="s">
        <v>56</v>
      </c>
      <c r="E24" s="273">
        <v>1600</v>
      </c>
      <c r="F24" s="147"/>
      <c r="G24" s="107"/>
      <c r="H24" s="107"/>
      <c r="I24" s="107"/>
      <c r="J24" s="148"/>
      <c r="K24" s="107"/>
      <c r="L24" s="107"/>
      <c r="M24" s="107"/>
      <c r="N24" s="107"/>
      <c r="O24" s="107"/>
      <c r="P24" s="107"/>
    </row>
    <row r="25" spans="1:16" s="156" customFormat="1" x14ac:dyDescent="0.25">
      <c r="A25" s="192" t="s">
        <v>267</v>
      </c>
      <c r="B25" s="262" t="s">
        <v>1984</v>
      </c>
      <c r="C25" s="263" t="s">
        <v>1983</v>
      </c>
      <c r="D25" s="264" t="s">
        <v>56</v>
      </c>
      <c r="E25" s="273">
        <v>800</v>
      </c>
      <c r="F25" s="147"/>
      <c r="G25" s="107"/>
      <c r="H25" s="107"/>
      <c r="I25" s="107"/>
      <c r="J25" s="148"/>
      <c r="K25" s="107"/>
      <c r="L25" s="107"/>
      <c r="M25" s="107"/>
      <c r="N25" s="107"/>
      <c r="O25" s="107"/>
      <c r="P25" s="107"/>
    </row>
    <row r="26" spans="1:16" s="156" customFormat="1" x14ac:dyDescent="0.25">
      <c r="A26" s="192" t="s">
        <v>292</v>
      </c>
      <c r="B26" s="262" t="s">
        <v>1985</v>
      </c>
      <c r="C26" s="263" t="s">
        <v>1983</v>
      </c>
      <c r="D26" s="264" t="s">
        <v>56</v>
      </c>
      <c r="E26" s="273">
        <v>10</v>
      </c>
      <c r="F26" s="147"/>
      <c r="G26" s="107"/>
      <c r="H26" s="107"/>
      <c r="I26" s="107"/>
      <c r="J26" s="148"/>
      <c r="K26" s="107"/>
      <c r="L26" s="107"/>
      <c r="M26" s="107"/>
      <c r="N26" s="107"/>
      <c r="O26" s="107"/>
      <c r="P26" s="107"/>
    </row>
    <row r="27" spans="1:16" s="156" customFormat="1" ht="26.4" x14ac:dyDescent="0.25">
      <c r="A27" s="192" t="s">
        <v>295</v>
      </c>
      <c r="B27" s="261" t="s">
        <v>2787</v>
      </c>
      <c r="C27" s="263"/>
      <c r="D27" s="264" t="s">
        <v>59</v>
      </c>
      <c r="E27" s="273">
        <v>1</v>
      </c>
      <c r="F27" s="147"/>
      <c r="G27" s="107"/>
      <c r="H27" s="107"/>
      <c r="I27" s="107"/>
      <c r="J27" s="148"/>
      <c r="K27" s="107"/>
      <c r="L27" s="107"/>
      <c r="M27" s="107"/>
      <c r="N27" s="107"/>
      <c r="O27" s="107"/>
      <c r="P27" s="107"/>
    </row>
    <row r="28" spans="1:16" s="156" customFormat="1" x14ac:dyDescent="0.25">
      <c r="A28" s="192" t="s">
        <v>313</v>
      </c>
      <c r="B28" s="262" t="s">
        <v>1936</v>
      </c>
      <c r="C28" s="263"/>
      <c r="D28" s="264" t="s">
        <v>59</v>
      </c>
      <c r="E28" s="273">
        <v>1</v>
      </c>
      <c r="F28" s="147"/>
      <c r="G28" s="107"/>
      <c r="H28" s="107"/>
      <c r="I28" s="107"/>
      <c r="J28" s="148"/>
      <c r="K28" s="107"/>
      <c r="L28" s="107"/>
      <c r="M28" s="107"/>
      <c r="N28" s="107"/>
      <c r="O28" s="107"/>
      <c r="P28" s="107"/>
    </row>
    <row r="29" spans="1:16" s="156" customFormat="1" ht="52.8" x14ac:dyDescent="0.25">
      <c r="A29" s="192" t="s">
        <v>314</v>
      </c>
      <c r="B29" s="270" t="s">
        <v>757</v>
      </c>
      <c r="C29" s="263"/>
      <c r="D29" s="264" t="s">
        <v>59</v>
      </c>
      <c r="E29" s="273">
        <v>1</v>
      </c>
      <c r="F29" s="147"/>
      <c r="G29" s="107"/>
      <c r="H29" s="107"/>
      <c r="I29" s="107"/>
      <c r="J29" s="148"/>
      <c r="K29" s="107"/>
      <c r="L29" s="107"/>
      <c r="M29" s="107"/>
      <c r="N29" s="107"/>
      <c r="O29" s="107"/>
      <c r="P29" s="107"/>
    </row>
    <row r="30" spans="1:16" s="37" customFormat="1" x14ac:dyDescent="0.25">
      <c r="A30" s="38"/>
      <c r="B30" s="23"/>
      <c r="C30" s="186"/>
      <c r="D30" s="39"/>
      <c r="E30" s="38"/>
      <c r="F30" s="40"/>
      <c r="G30" s="41"/>
      <c r="H30" s="42"/>
      <c r="I30" s="42"/>
      <c r="J30" s="43"/>
      <c r="K30" s="42"/>
      <c r="L30" s="43"/>
      <c r="M30" s="42"/>
      <c r="N30" s="43"/>
      <c r="O30" s="42"/>
      <c r="P30" s="57"/>
    </row>
    <row r="31" spans="1:16" x14ac:dyDescent="0.25">
      <c r="K31" s="14" t="s">
        <v>45</v>
      </c>
      <c r="L31" s="44">
        <f>SUM(L10:L30)</f>
        <v>0</v>
      </c>
      <c r="M31" s="44">
        <f>SUM(M10:M30)</f>
        <v>0</v>
      </c>
      <c r="N31" s="44">
        <f>SUM(N10:N30)</f>
        <v>0</v>
      </c>
      <c r="O31" s="44">
        <f>SUM(O10:O30)</f>
        <v>0</v>
      </c>
      <c r="P31" s="45">
        <f>SUM(P10:P30)</f>
        <v>0</v>
      </c>
    </row>
    <row r="32" spans="1:16" x14ac:dyDescent="0.25">
      <c r="K32" s="14"/>
      <c r="L32" s="58"/>
      <c r="M32" s="58"/>
      <c r="N32" s="58"/>
      <c r="O32" s="58"/>
      <c r="P32" s="59"/>
    </row>
    <row r="33" spans="1:1026" x14ac:dyDescent="0.25">
      <c r="B33" s="46" t="s">
        <v>2975</v>
      </c>
      <c r="C33" s="46"/>
      <c r="F33" s="47"/>
    </row>
    <row r="34" spans="1:1026" x14ac:dyDescent="0.25">
      <c r="F34" s="47"/>
    </row>
    <row r="35" spans="1:1026" s="4" customFormat="1" x14ac:dyDescent="0.25">
      <c r="A35" s="3"/>
      <c r="B35" s="46" t="s">
        <v>2973</v>
      </c>
      <c r="C35" s="46"/>
      <c r="D35" s="2"/>
      <c r="E35" s="3"/>
      <c r="F35" s="47"/>
      <c r="H35" s="5"/>
      <c r="I35" s="5"/>
      <c r="J35" s="5"/>
      <c r="K35" s="5"/>
      <c r="L35" s="5"/>
      <c r="M35" s="5"/>
      <c r="N35" s="5"/>
      <c r="O35" s="5"/>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row>
    <row r="36" spans="1:1026" s="4" customFormat="1" x14ac:dyDescent="0.25">
      <c r="A36" s="3"/>
      <c r="B36" s="1"/>
      <c r="C36" s="1"/>
      <c r="D36" s="2"/>
      <c r="E36" s="3"/>
      <c r="F36" s="47"/>
      <c r="H36" s="5"/>
      <c r="I36" s="5"/>
      <c r="J36" s="5"/>
      <c r="K36" s="5"/>
      <c r="L36" s="5"/>
      <c r="M36" s="5"/>
      <c r="N36" s="5"/>
      <c r="O36" s="5"/>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c r="AKP36" s="6"/>
      <c r="AKQ36" s="6"/>
      <c r="AKR36" s="6"/>
      <c r="AKS36" s="6"/>
      <c r="AKT36" s="6"/>
      <c r="AKU36" s="6"/>
      <c r="AKV36" s="6"/>
      <c r="AKW36" s="6"/>
      <c r="AKX36" s="6"/>
      <c r="AKY36" s="6"/>
      <c r="AKZ36" s="6"/>
      <c r="ALA36" s="6"/>
      <c r="ALB36" s="6"/>
      <c r="ALC36" s="6"/>
      <c r="ALD36" s="6"/>
      <c r="ALE36" s="6"/>
      <c r="ALF36" s="6"/>
      <c r="ALG36" s="6"/>
      <c r="ALH36" s="6"/>
      <c r="ALI36" s="6"/>
      <c r="ALJ36" s="6"/>
      <c r="ALK36" s="6"/>
      <c r="ALL36" s="6"/>
      <c r="ALM36" s="6"/>
      <c r="ALN36" s="6"/>
      <c r="ALO36" s="6"/>
      <c r="ALP36" s="6"/>
      <c r="ALQ36" s="6"/>
      <c r="ALR36" s="6"/>
      <c r="ALS36" s="6"/>
      <c r="ALT36" s="6"/>
      <c r="ALU36" s="6"/>
      <c r="ALV36" s="6"/>
      <c r="ALW36" s="6"/>
      <c r="ALX36" s="6"/>
      <c r="ALY36" s="6"/>
      <c r="ALZ36" s="6"/>
      <c r="AMA36" s="6"/>
      <c r="AMB36" s="6"/>
      <c r="AMC36" s="6"/>
      <c r="AMD36" s="6"/>
      <c r="AME36" s="6"/>
      <c r="AMF36" s="6"/>
      <c r="AMG36" s="6"/>
      <c r="AMH36" s="6"/>
      <c r="AMI36" s="6"/>
      <c r="AMJ36" s="6"/>
      <c r="AMK36" s="6"/>
      <c r="AML36" s="6"/>
    </row>
  </sheetData>
  <mergeCells count="6">
    <mergeCell ref="L7:P7"/>
    <mergeCell ref="A7:A8"/>
    <mergeCell ref="B7:B8"/>
    <mergeCell ref="D7:D8"/>
    <mergeCell ref="E7:E8"/>
    <mergeCell ref="F7:K7"/>
  </mergeCells>
  <phoneticPr fontId="35"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1-14
&amp;"Arial,Treknraksts"&amp;UAUTOMĀTISKĀ UGUNSGRĒKA ATKLĀŠANAS UN TRAUKSMES SIGNALIZĀCIJAS SISTĒMA.</oddHeader>
    <oddFooter>&amp;C&amp;8&amp;P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30"/>
  <sheetViews>
    <sheetView zoomScaleNormal="100" workbookViewId="0">
      <selection activeCell="D5" sqref="D5"/>
    </sheetView>
  </sheetViews>
  <sheetFormatPr defaultColWidth="9.109375" defaultRowHeight="13.2" x14ac:dyDescent="0.25"/>
  <cols>
    <col min="1" max="1" width="7.44140625" style="3" customWidth="1"/>
    <col min="2" max="2" width="36.109375" style="1" customWidth="1"/>
    <col min="3" max="3" width="19.33203125" style="1" customWidth="1"/>
    <col min="4" max="4" width="6" style="2" customWidth="1"/>
    <col min="5" max="5" width="8.6640625" style="3" customWidth="1"/>
    <col min="6" max="6" width="6.33203125" style="3" customWidth="1"/>
    <col min="7" max="7" width="6.5546875" style="4" customWidth="1"/>
    <col min="8" max="8" width="7.33203125" style="5" customWidth="1"/>
    <col min="9" max="9" width="9.6640625"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50"/>
      <c r="F1" s="50"/>
      <c r="G1" s="51"/>
      <c r="H1" s="52"/>
      <c r="I1" s="52"/>
      <c r="J1" s="52"/>
      <c r="K1" s="52"/>
      <c r="L1" s="52"/>
      <c r="M1" s="52"/>
      <c r="N1" s="52"/>
      <c r="O1" s="52"/>
      <c r="P1" s="53"/>
    </row>
    <row r="2" spans="1:17" ht="13.8" x14ac:dyDescent="0.25">
      <c r="A2" s="48" t="s">
        <v>2</v>
      </c>
      <c r="B2" s="49"/>
      <c r="C2" s="49"/>
      <c r="D2" s="61" t="str">
        <f>KOPS!D2</f>
        <v>BIROJU ĒKAS JAUNBŪVE</v>
      </c>
      <c r="E2" s="50"/>
      <c r="F2" s="50"/>
      <c r="G2" s="51"/>
      <c r="H2" s="52"/>
      <c r="I2" s="52"/>
      <c r="J2" s="52"/>
      <c r="K2" s="52"/>
      <c r="L2" s="52"/>
      <c r="M2" s="52"/>
      <c r="N2" s="52"/>
      <c r="O2" s="52"/>
      <c r="P2" s="53"/>
    </row>
    <row r="3" spans="1:17" ht="13.8" x14ac:dyDescent="0.25">
      <c r="A3" s="48" t="s">
        <v>3</v>
      </c>
      <c r="B3" s="49"/>
      <c r="C3" s="49"/>
      <c r="D3" s="61" t="str">
        <f>KOPS!D3</f>
        <v>STIGU IELĀ 14, RĪGĀ</v>
      </c>
      <c r="E3" s="50"/>
      <c r="F3" s="50"/>
      <c r="G3" s="51"/>
      <c r="H3" s="52"/>
      <c r="I3" s="52"/>
      <c r="J3" s="52"/>
      <c r="K3" s="52"/>
      <c r="L3" s="52"/>
      <c r="M3" s="52"/>
      <c r="N3" s="52"/>
      <c r="O3" s="52"/>
      <c r="P3" s="53"/>
    </row>
    <row r="4" spans="1:17" ht="13.8" x14ac:dyDescent="0.25">
      <c r="A4" s="48" t="s">
        <v>4</v>
      </c>
      <c r="B4" s="49"/>
      <c r="C4" s="49"/>
      <c r="D4" s="113"/>
      <c r="E4" s="50"/>
      <c r="F4" s="50"/>
      <c r="G4" s="51"/>
      <c r="H4" s="52"/>
      <c r="I4" s="52"/>
      <c r="J4" s="52"/>
      <c r="K4" s="52"/>
      <c r="L4" s="52"/>
      <c r="M4" s="52"/>
      <c r="N4" s="52"/>
      <c r="O4" s="52"/>
      <c r="P4" s="53"/>
    </row>
    <row r="5" spans="1:17" ht="14.4" x14ac:dyDescent="0.25">
      <c r="A5" s="48" t="s">
        <v>1903</v>
      </c>
      <c r="B5" s="49"/>
      <c r="C5" s="49"/>
      <c r="D5" s="54"/>
      <c r="E5" s="50"/>
      <c r="F5" s="50"/>
      <c r="G5" s="51"/>
      <c r="H5" s="52"/>
      <c r="I5" s="52"/>
      <c r="J5" s="52"/>
      <c r="K5" s="52"/>
      <c r="L5" s="52"/>
      <c r="M5" s="52"/>
      <c r="N5" s="52"/>
      <c r="O5" s="55" t="s">
        <v>28</v>
      </c>
      <c r="P5" s="111">
        <f>P25</f>
        <v>0</v>
      </c>
    </row>
    <row r="6" spans="1:17" ht="13.8" x14ac:dyDescent="0.25">
      <c r="A6" s="10" t="str">
        <f>KOPT!A6</f>
        <v>Tāme sastādīta: 2020.gada februārī</v>
      </c>
      <c r="B6" s="49"/>
      <c r="C6" s="49"/>
      <c r="D6" s="54"/>
      <c r="E6" s="50"/>
      <c r="F6" s="50"/>
      <c r="G6" s="51"/>
      <c r="H6" s="52"/>
      <c r="I6" s="52"/>
      <c r="J6" s="52"/>
      <c r="K6" s="52"/>
      <c r="L6" s="52"/>
      <c r="M6" s="52"/>
      <c r="N6" s="52"/>
      <c r="O6" s="52"/>
      <c r="P6" s="53"/>
    </row>
    <row r="7" spans="1:17" ht="20.25" customHeight="1" x14ac:dyDescent="0.25">
      <c r="A7" s="427" t="s">
        <v>5</v>
      </c>
      <c r="B7" s="442" t="s">
        <v>43</v>
      </c>
      <c r="C7" s="213"/>
      <c r="D7" s="440" t="s">
        <v>6</v>
      </c>
      <c r="E7" s="427" t="s">
        <v>7</v>
      </c>
      <c r="F7" s="437" t="s">
        <v>8</v>
      </c>
      <c r="G7" s="437"/>
      <c r="H7" s="437"/>
      <c r="I7" s="437"/>
      <c r="J7" s="437"/>
      <c r="K7" s="439"/>
      <c r="L7" s="438" t="s">
        <v>11</v>
      </c>
      <c r="M7" s="437"/>
      <c r="N7" s="437"/>
      <c r="O7" s="437"/>
      <c r="P7" s="439"/>
      <c r="Q7" s="9"/>
    </row>
    <row r="8" spans="1:17" ht="78.75" customHeight="1" x14ac:dyDescent="0.25">
      <c r="A8" s="428"/>
      <c r="B8" s="443"/>
      <c r="C8" s="214"/>
      <c r="D8" s="441"/>
      <c r="E8" s="428"/>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28"/>
      <c r="E9" s="25"/>
      <c r="F9" s="34"/>
      <c r="G9" s="29"/>
      <c r="H9" s="31"/>
      <c r="I9" s="31"/>
      <c r="J9" s="35"/>
      <c r="K9" s="31"/>
      <c r="L9" s="35"/>
      <c r="M9" s="31"/>
      <c r="N9" s="35"/>
      <c r="O9" s="31"/>
      <c r="P9" s="36"/>
    </row>
    <row r="10" spans="1:17" s="156" customFormat="1" ht="26.4" x14ac:dyDescent="0.25">
      <c r="A10" s="192" t="s">
        <v>684</v>
      </c>
      <c r="B10" s="240" t="s">
        <v>2000</v>
      </c>
      <c r="C10" s="240" t="s">
        <v>2001</v>
      </c>
      <c r="D10" s="236" t="s">
        <v>59</v>
      </c>
      <c r="E10" s="241">
        <v>2</v>
      </c>
      <c r="F10" s="147"/>
      <c r="G10" s="107"/>
      <c r="H10" s="107"/>
      <c r="I10" s="107"/>
      <c r="J10" s="148"/>
      <c r="K10" s="107"/>
      <c r="L10" s="107"/>
      <c r="M10" s="107"/>
      <c r="N10" s="107"/>
      <c r="O10" s="107"/>
      <c r="P10" s="107"/>
    </row>
    <row r="11" spans="1:17" s="156" customFormat="1" x14ac:dyDescent="0.25">
      <c r="A11" s="192" t="s">
        <v>687</v>
      </c>
      <c r="B11" s="240" t="s">
        <v>2002</v>
      </c>
      <c r="C11" s="240" t="s">
        <v>2003</v>
      </c>
      <c r="D11" s="236" t="s">
        <v>347</v>
      </c>
      <c r="E11" s="241">
        <v>1</v>
      </c>
      <c r="F11" s="147"/>
      <c r="G11" s="107"/>
      <c r="H11" s="107"/>
      <c r="I11" s="107"/>
      <c r="J11" s="148"/>
      <c r="K11" s="107"/>
      <c r="L11" s="107"/>
      <c r="M11" s="107"/>
      <c r="N11" s="107"/>
      <c r="O11" s="107"/>
      <c r="P11" s="107"/>
    </row>
    <row r="12" spans="1:17" s="156" customFormat="1" ht="26.4" x14ac:dyDescent="0.25">
      <c r="A12" s="192" t="s">
        <v>689</v>
      </c>
      <c r="B12" s="193" t="s">
        <v>2004</v>
      </c>
      <c r="C12" s="240" t="s">
        <v>2005</v>
      </c>
      <c r="D12" s="236" t="s">
        <v>347</v>
      </c>
      <c r="E12" s="241">
        <v>1</v>
      </c>
      <c r="F12" s="147"/>
      <c r="G12" s="107"/>
      <c r="H12" s="107"/>
      <c r="I12" s="107"/>
      <c r="J12" s="148"/>
      <c r="K12" s="107"/>
      <c r="L12" s="107"/>
      <c r="M12" s="107"/>
      <c r="N12" s="107"/>
      <c r="O12" s="107"/>
      <c r="P12" s="107"/>
    </row>
    <row r="13" spans="1:17" s="156" customFormat="1" ht="26.4" x14ac:dyDescent="0.25">
      <c r="A13" s="192" t="s">
        <v>679</v>
      </c>
      <c r="B13" s="240" t="s">
        <v>2006</v>
      </c>
      <c r="C13" s="240" t="s">
        <v>2007</v>
      </c>
      <c r="D13" s="236" t="s">
        <v>347</v>
      </c>
      <c r="E13" s="241">
        <v>1</v>
      </c>
      <c r="F13" s="147"/>
      <c r="G13" s="107"/>
      <c r="H13" s="107"/>
      <c r="I13" s="107"/>
      <c r="J13" s="148"/>
      <c r="K13" s="107"/>
      <c r="L13" s="107"/>
      <c r="M13" s="107"/>
      <c r="N13" s="107"/>
      <c r="O13" s="107"/>
      <c r="P13" s="107"/>
    </row>
    <row r="14" spans="1:17" s="156" customFormat="1" x14ac:dyDescent="0.25">
      <c r="A14" s="192" t="s">
        <v>692</v>
      </c>
      <c r="B14" s="240" t="s">
        <v>2008</v>
      </c>
      <c r="C14" s="240" t="s">
        <v>2009</v>
      </c>
      <c r="D14" s="236" t="s">
        <v>347</v>
      </c>
      <c r="E14" s="243">
        <v>4</v>
      </c>
      <c r="F14" s="147"/>
      <c r="G14" s="107"/>
      <c r="H14" s="107"/>
      <c r="I14" s="107"/>
      <c r="J14" s="148"/>
      <c r="K14" s="107"/>
      <c r="L14" s="107"/>
      <c r="M14" s="107"/>
      <c r="N14" s="107"/>
      <c r="O14" s="107"/>
      <c r="P14" s="107"/>
    </row>
    <row r="15" spans="1:17" s="156" customFormat="1" ht="26.4" x14ac:dyDescent="0.25">
      <c r="A15" s="192" t="s">
        <v>1937</v>
      </c>
      <c r="B15" s="240" t="s">
        <v>2010</v>
      </c>
      <c r="C15" s="240" t="s">
        <v>2011</v>
      </c>
      <c r="D15" s="236" t="s">
        <v>347</v>
      </c>
      <c r="E15" s="241">
        <v>1</v>
      </c>
      <c r="F15" s="147"/>
      <c r="G15" s="107"/>
      <c r="H15" s="107"/>
      <c r="I15" s="107"/>
      <c r="J15" s="148"/>
      <c r="K15" s="107"/>
      <c r="L15" s="107"/>
      <c r="M15" s="107"/>
      <c r="N15" s="107"/>
      <c r="O15" s="107"/>
      <c r="P15" s="107"/>
    </row>
    <row r="16" spans="1:17" s="156" customFormat="1" ht="26.4" x14ac:dyDescent="0.25">
      <c r="A16" s="192" t="s">
        <v>1941</v>
      </c>
      <c r="B16" s="240" t="s">
        <v>2012</v>
      </c>
      <c r="C16" s="240" t="s">
        <v>2013</v>
      </c>
      <c r="D16" s="236" t="s">
        <v>347</v>
      </c>
      <c r="E16" s="243">
        <v>2</v>
      </c>
      <c r="F16" s="147"/>
      <c r="G16" s="107"/>
      <c r="H16" s="107"/>
      <c r="I16" s="107"/>
      <c r="J16" s="148"/>
      <c r="K16" s="107"/>
      <c r="L16" s="107"/>
      <c r="M16" s="107"/>
      <c r="N16" s="107"/>
      <c r="O16" s="107"/>
      <c r="P16" s="107"/>
    </row>
    <row r="17" spans="1:1026" s="156" customFormat="1" x14ac:dyDescent="0.25">
      <c r="A17" s="192" t="s">
        <v>1940</v>
      </c>
      <c r="B17" s="240" t="s">
        <v>2014</v>
      </c>
      <c r="C17" s="240" t="s">
        <v>2015</v>
      </c>
      <c r="D17" s="236" t="s">
        <v>347</v>
      </c>
      <c r="E17" s="243">
        <v>134</v>
      </c>
      <c r="F17" s="147"/>
      <c r="G17" s="107"/>
      <c r="H17" s="107"/>
      <c r="I17" s="107"/>
      <c r="J17" s="148"/>
      <c r="K17" s="107"/>
      <c r="L17" s="107"/>
      <c r="M17" s="107"/>
      <c r="N17" s="107"/>
      <c r="O17" s="107"/>
      <c r="P17" s="107"/>
    </row>
    <row r="18" spans="1:1026" s="156" customFormat="1" x14ac:dyDescent="0.25">
      <c r="A18" s="192" t="s">
        <v>1942</v>
      </c>
      <c r="B18" s="240" t="s">
        <v>2016</v>
      </c>
      <c r="C18" s="240" t="s">
        <v>2017</v>
      </c>
      <c r="D18" s="236" t="s">
        <v>347</v>
      </c>
      <c r="E18" s="243">
        <v>8</v>
      </c>
      <c r="F18" s="147"/>
      <c r="G18" s="107"/>
      <c r="H18" s="107"/>
      <c r="I18" s="107"/>
      <c r="J18" s="148"/>
      <c r="K18" s="107"/>
      <c r="L18" s="107"/>
      <c r="M18" s="107"/>
      <c r="N18" s="107"/>
      <c r="O18" s="107"/>
      <c r="P18" s="107"/>
    </row>
    <row r="19" spans="1:1026" s="156" customFormat="1" x14ac:dyDescent="0.25">
      <c r="A19" s="192" t="s">
        <v>1939</v>
      </c>
      <c r="B19" s="240" t="s">
        <v>2018</v>
      </c>
      <c r="C19" s="240" t="s">
        <v>2019</v>
      </c>
      <c r="D19" s="236" t="s">
        <v>56</v>
      </c>
      <c r="E19" s="243">
        <v>2100</v>
      </c>
      <c r="F19" s="147"/>
      <c r="G19" s="107"/>
      <c r="H19" s="107"/>
      <c r="I19" s="107"/>
      <c r="J19" s="148"/>
      <c r="K19" s="107"/>
      <c r="L19" s="107"/>
      <c r="M19" s="107"/>
      <c r="N19" s="107"/>
      <c r="O19" s="107"/>
      <c r="P19" s="107"/>
    </row>
    <row r="20" spans="1:1026" s="156" customFormat="1" x14ac:dyDescent="0.25">
      <c r="A20" s="192" t="s">
        <v>1938</v>
      </c>
      <c r="B20" s="240" t="s">
        <v>1934</v>
      </c>
      <c r="C20" s="240" t="s">
        <v>1983</v>
      </c>
      <c r="D20" s="236" t="s">
        <v>56</v>
      </c>
      <c r="E20" s="241">
        <v>60</v>
      </c>
      <c r="F20" s="147"/>
      <c r="G20" s="107"/>
      <c r="H20" s="107"/>
      <c r="I20" s="107"/>
      <c r="J20" s="148"/>
      <c r="K20" s="107"/>
      <c r="L20" s="107"/>
      <c r="M20" s="107"/>
      <c r="N20" s="107"/>
      <c r="O20" s="107"/>
      <c r="P20" s="107"/>
    </row>
    <row r="21" spans="1:1026" s="156" customFormat="1" x14ac:dyDescent="0.25">
      <c r="A21" s="192" t="s">
        <v>219</v>
      </c>
      <c r="B21" s="240" t="s">
        <v>1935</v>
      </c>
      <c r="C21" s="240" t="s">
        <v>1983</v>
      </c>
      <c r="D21" s="236" t="s">
        <v>56</v>
      </c>
      <c r="E21" s="241">
        <v>1500</v>
      </c>
      <c r="F21" s="147"/>
      <c r="G21" s="107"/>
      <c r="H21" s="107"/>
      <c r="I21" s="107"/>
      <c r="J21" s="148"/>
      <c r="K21" s="107"/>
      <c r="L21" s="107"/>
      <c r="M21" s="107"/>
      <c r="N21" s="107"/>
      <c r="O21" s="107"/>
      <c r="P21" s="107"/>
    </row>
    <row r="22" spans="1:1026" s="156" customFormat="1" x14ac:dyDescent="0.25">
      <c r="A22" s="192" t="s">
        <v>253</v>
      </c>
      <c r="B22" s="240" t="s">
        <v>1936</v>
      </c>
      <c r="C22" s="240"/>
      <c r="D22" s="236" t="s">
        <v>59</v>
      </c>
      <c r="E22" s="241">
        <v>1</v>
      </c>
      <c r="F22" s="147"/>
      <c r="G22" s="107"/>
      <c r="H22" s="107"/>
      <c r="I22" s="107"/>
      <c r="J22" s="148"/>
      <c r="K22" s="107"/>
      <c r="L22" s="107"/>
      <c r="M22" s="107"/>
      <c r="N22" s="107"/>
      <c r="O22" s="107"/>
      <c r="P22" s="107"/>
    </row>
    <row r="23" spans="1:1026" s="156" customFormat="1" ht="52.8" x14ac:dyDescent="0.25">
      <c r="A23" s="192" t="s">
        <v>262</v>
      </c>
      <c r="B23" s="270" t="s">
        <v>757</v>
      </c>
      <c r="C23" s="240"/>
      <c r="D23" s="236" t="s">
        <v>59</v>
      </c>
      <c r="E23" s="241">
        <v>1</v>
      </c>
      <c r="F23" s="147"/>
      <c r="G23" s="107"/>
      <c r="H23" s="107"/>
      <c r="I23" s="107"/>
      <c r="J23" s="148"/>
      <c r="K23" s="107"/>
      <c r="L23" s="107"/>
      <c r="M23" s="107"/>
      <c r="N23" s="107"/>
      <c r="O23" s="107"/>
      <c r="P23" s="107"/>
    </row>
    <row r="24" spans="1:1026" s="37" customFormat="1" x14ac:dyDescent="0.25">
      <c r="A24" s="276"/>
      <c r="B24" s="23"/>
      <c r="C24" s="186"/>
      <c r="D24" s="277"/>
      <c r="E24" s="38"/>
      <c r="F24" s="40"/>
      <c r="G24" s="41"/>
      <c r="H24" s="42"/>
      <c r="I24" s="42"/>
      <c r="J24" s="43"/>
      <c r="K24" s="42"/>
      <c r="L24" s="43"/>
      <c r="M24" s="42"/>
      <c r="N24" s="43"/>
      <c r="O24" s="42"/>
      <c r="P24" s="57"/>
    </row>
    <row r="25" spans="1:1026" x14ac:dyDescent="0.25">
      <c r="K25" s="14" t="s">
        <v>45</v>
      </c>
      <c r="L25" s="44">
        <f>SUM(L10:L24)</f>
        <v>0</v>
      </c>
      <c r="M25" s="44">
        <f>SUM(M10:M24)</f>
        <v>0</v>
      </c>
      <c r="N25" s="44">
        <f>SUM(N10:N24)</f>
        <v>0</v>
      </c>
      <c r="O25" s="44">
        <f>SUM(O10:O24)</f>
        <v>0</v>
      </c>
      <c r="P25" s="45">
        <f>SUM(P10:P24)</f>
        <v>0</v>
      </c>
    </row>
    <row r="26" spans="1:1026" x14ac:dyDescent="0.25">
      <c r="K26" s="14"/>
      <c r="L26" s="58"/>
      <c r="M26" s="58"/>
      <c r="N26" s="58"/>
      <c r="O26" s="58"/>
      <c r="P26" s="59"/>
    </row>
    <row r="27" spans="1:1026" x14ac:dyDescent="0.25">
      <c r="B27" s="46" t="s">
        <v>2975</v>
      </c>
      <c r="C27" s="46"/>
      <c r="F27" s="47"/>
    </row>
    <row r="28" spans="1:1026" x14ac:dyDescent="0.25">
      <c r="F28" s="47"/>
    </row>
    <row r="29" spans="1:1026" s="4" customFormat="1" x14ac:dyDescent="0.25">
      <c r="A29" s="3"/>
      <c r="B29" s="46" t="s">
        <v>2973</v>
      </c>
      <c r="C29" s="46"/>
      <c r="D29" s="2"/>
      <c r="E29" s="3"/>
      <c r="F29" s="47"/>
      <c r="H29" s="5"/>
      <c r="I29" s="5"/>
      <c r="J29" s="5"/>
      <c r="K29" s="5"/>
      <c r="L29" s="5"/>
      <c r="M29" s="5"/>
      <c r="N29" s="5"/>
      <c r="O29" s="5"/>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row>
    <row r="30" spans="1:1026" s="4" customFormat="1" x14ac:dyDescent="0.25">
      <c r="A30" s="3"/>
      <c r="B30" s="1"/>
      <c r="C30" s="1"/>
      <c r="D30" s="2"/>
      <c r="E30" s="3"/>
      <c r="F30" s="47"/>
      <c r="H30" s="5"/>
      <c r="I30" s="5"/>
      <c r="J30" s="5"/>
      <c r="K30" s="5"/>
      <c r="L30" s="5"/>
      <c r="M30" s="5"/>
      <c r="N30" s="5"/>
      <c r="O30" s="5"/>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row>
  </sheetData>
  <mergeCells count="6">
    <mergeCell ref="L7:P7"/>
    <mergeCell ref="A7:A8"/>
    <mergeCell ref="B7:B8"/>
    <mergeCell ref="D7:D8"/>
    <mergeCell ref="E7:E8"/>
    <mergeCell ref="F7:K7"/>
  </mergeCells>
  <phoneticPr fontId="32"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1-15
&amp;"Arial,Treknraksts"&amp;UCENTRĀLĀ IZZIŅOŠANAS SISTĒMA.</oddHeader>
    <oddFooter>&amp;C&amp;8&amp;P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102"/>
  <sheetViews>
    <sheetView zoomScaleNormal="100" workbookViewId="0">
      <selection activeCell="E4" sqref="E4"/>
    </sheetView>
  </sheetViews>
  <sheetFormatPr defaultColWidth="9.109375" defaultRowHeight="13.2" x14ac:dyDescent="0.25"/>
  <cols>
    <col min="1" max="1" width="7.44140625" style="3" customWidth="1"/>
    <col min="2" max="2" width="34.6640625" style="281" customWidth="1"/>
    <col min="3" max="3" width="14.33203125" style="1" customWidth="1"/>
    <col min="4" max="4" width="19.33203125" style="1" customWidth="1"/>
    <col min="5" max="5" width="6" style="2" customWidth="1"/>
    <col min="6" max="6" width="8.6640625" style="3" customWidth="1"/>
    <col min="7" max="7" width="6.33203125" style="3" customWidth="1"/>
    <col min="8" max="8" width="6.5546875" style="4" customWidth="1"/>
    <col min="9" max="9" width="7.33203125" style="5" customWidth="1"/>
    <col min="10" max="10" width="9.6640625"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278"/>
      <c r="C1" s="49"/>
      <c r="D1" s="49"/>
      <c r="E1" s="68" t="s">
        <v>455</v>
      </c>
      <c r="F1" s="50"/>
      <c r="G1" s="50"/>
      <c r="H1" s="51"/>
      <c r="I1" s="52"/>
      <c r="J1" s="52"/>
      <c r="K1" s="52"/>
      <c r="L1" s="52"/>
      <c r="M1" s="52"/>
      <c r="N1" s="52"/>
      <c r="O1" s="52"/>
      <c r="P1" s="52"/>
      <c r="Q1" s="53"/>
    </row>
    <row r="2" spans="1:18" ht="13.8" x14ac:dyDescent="0.25">
      <c r="A2" s="48" t="s">
        <v>2</v>
      </c>
      <c r="B2" s="278"/>
      <c r="C2" s="49"/>
      <c r="D2" s="49"/>
      <c r="E2" s="61" t="str">
        <f>KOPS!D2</f>
        <v>BIROJU ĒKAS JAUNBŪVE</v>
      </c>
      <c r="F2" s="50"/>
      <c r="G2" s="50"/>
      <c r="H2" s="51"/>
      <c r="I2" s="52"/>
      <c r="J2" s="52"/>
      <c r="K2" s="52"/>
      <c r="L2" s="52"/>
      <c r="M2" s="52"/>
      <c r="N2" s="52"/>
      <c r="O2" s="52"/>
      <c r="P2" s="52"/>
      <c r="Q2" s="53"/>
    </row>
    <row r="3" spans="1:18" ht="13.8" x14ac:dyDescent="0.25">
      <c r="A3" s="48" t="s">
        <v>3</v>
      </c>
      <c r="B3" s="278"/>
      <c r="C3" s="49"/>
      <c r="D3" s="49"/>
      <c r="E3" s="61" t="str">
        <f>KOPS!D3</f>
        <v>STIGU IELĀ 14, RĪGĀ</v>
      </c>
      <c r="F3" s="50"/>
      <c r="G3" s="50"/>
      <c r="H3" s="51"/>
      <c r="I3" s="52"/>
      <c r="J3" s="52"/>
      <c r="K3" s="52"/>
      <c r="L3" s="52"/>
      <c r="M3" s="52"/>
      <c r="N3" s="52"/>
      <c r="O3" s="52"/>
      <c r="P3" s="52"/>
      <c r="Q3" s="53"/>
    </row>
    <row r="4" spans="1:18" ht="13.8" x14ac:dyDescent="0.25">
      <c r="A4" s="48" t="s">
        <v>4</v>
      </c>
      <c r="B4" s="278"/>
      <c r="C4" s="49"/>
      <c r="D4" s="49"/>
      <c r="E4" s="113"/>
      <c r="F4" s="50"/>
      <c r="G4" s="50"/>
      <c r="H4" s="51"/>
      <c r="I4" s="52"/>
      <c r="J4" s="52"/>
      <c r="K4" s="52"/>
      <c r="L4" s="52"/>
      <c r="M4" s="52"/>
      <c r="N4" s="52"/>
      <c r="O4" s="52"/>
      <c r="P4" s="52"/>
      <c r="Q4" s="53"/>
    </row>
    <row r="5" spans="1:18" ht="14.4" x14ac:dyDescent="0.25">
      <c r="A5" s="48" t="s">
        <v>2144</v>
      </c>
      <c r="B5" s="278"/>
      <c r="C5" s="49"/>
      <c r="D5" s="49"/>
      <c r="E5" s="54"/>
      <c r="F5" s="50"/>
      <c r="G5" s="50"/>
      <c r="H5" s="51"/>
      <c r="I5" s="52"/>
      <c r="J5" s="52"/>
      <c r="K5" s="52"/>
      <c r="L5" s="52"/>
      <c r="M5" s="52"/>
      <c r="N5" s="52"/>
      <c r="O5" s="52"/>
      <c r="P5" s="55" t="s">
        <v>28</v>
      </c>
      <c r="Q5" s="111">
        <f>Q97</f>
        <v>0</v>
      </c>
    </row>
    <row r="6" spans="1:18" ht="13.8" x14ac:dyDescent="0.25">
      <c r="A6" s="10" t="str">
        <f>KOPT!A6</f>
        <v>Tāme sastādīta: 2020.gada februārī</v>
      </c>
      <c r="B6" s="278"/>
      <c r="C6" s="49"/>
      <c r="D6" s="49"/>
      <c r="E6" s="54"/>
      <c r="F6" s="50"/>
      <c r="G6" s="50"/>
      <c r="H6" s="51"/>
      <c r="I6" s="52"/>
      <c r="J6" s="52"/>
      <c r="K6" s="52"/>
      <c r="L6" s="52"/>
      <c r="M6" s="52"/>
      <c r="N6" s="52"/>
      <c r="O6" s="52"/>
      <c r="P6" s="52"/>
      <c r="Q6" s="53"/>
    </row>
    <row r="7" spans="1:18" ht="20.25" customHeight="1" x14ac:dyDescent="0.25">
      <c r="A7" s="427" t="s">
        <v>5</v>
      </c>
      <c r="B7" s="442" t="s">
        <v>43</v>
      </c>
      <c r="C7" s="213"/>
      <c r="D7" s="213"/>
      <c r="E7" s="440" t="s">
        <v>6</v>
      </c>
      <c r="F7" s="427" t="s">
        <v>7</v>
      </c>
      <c r="G7" s="437" t="s">
        <v>8</v>
      </c>
      <c r="H7" s="437"/>
      <c r="I7" s="437"/>
      <c r="J7" s="437"/>
      <c r="K7" s="437"/>
      <c r="L7" s="439"/>
      <c r="M7" s="438" t="s">
        <v>11</v>
      </c>
      <c r="N7" s="437"/>
      <c r="O7" s="437"/>
      <c r="P7" s="437"/>
      <c r="Q7" s="439"/>
      <c r="R7" s="9"/>
    </row>
    <row r="8" spans="1:18" ht="78.75" customHeight="1" x14ac:dyDescent="0.25">
      <c r="A8" s="428"/>
      <c r="B8" s="443"/>
      <c r="C8" s="214"/>
      <c r="D8" s="214"/>
      <c r="E8" s="441"/>
      <c r="F8" s="428"/>
      <c r="G8" s="7" t="s">
        <v>9</v>
      </c>
      <c r="H8" s="7" t="s">
        <v>29</v>
      </c>
      <c r="I8" s="8" t="s">
        <v>30</v>
      </c>
      <c r="J8" s="8" t="s">
        <v>41</v>
      </c>
      <c r="K8" s="8" t="s">
        <v>31</v>
      </c>
      <c r="L8" s="8" t="s">
        <v>32</v>
      </c>
      <c r="M8" s="8" t="s">
        <v>10</v>
      </c>
      <c r="N8" s="8" t="s">
        <v>30</v>
      </c>
      <c r="O8" s="8" t="s">
        <v>41</v>
      </c>
      <c r="P8" s="8" t="s">
        <v>31</v>
      </c>
      <c r="Q8" s="8" t="s">
        <v>33</v>
      </c>
    </row>
    <row r="9" spans="1:18" x14ac:dyDescent="0.25">
      <c r="A9" s="16"/>
      <c r="B9" s="279"/>
      <c r="C9" s="184"/>
      <c r="D9" s="184"/>
      <c r="E9" s="28"/>
      <c r="F9" s="25"/>
      <c r="G9" s="34"/>
      <c r="H9" s="29"/>
      <c r="I9" s="31"/>
      <c r="J9" s="31"/>
      <c r="K9" s="35"/>
      <c r="L9" s="31"/>
      <c r="M9" s="35"/>
      <c r="N9" s="31"/>
      <c r="O9" s="35"/>
      <c r="P9" s="31"/>
      <c r="Q9" s="36"/>
    </row>
    <row r="10" spans="1:18" s="156" customFormat="1" x14ac:dyDescent="0.25">
      <c r="A10" s="192" t="s">
        <v>684</v>
      </c>
      <c r="B10" s="284" t="s">
        <v>2020</v>
      </c>
      <c r="C10" s="263"/>
      <c r="D10" s="266"/>
      <c r="E10" s="264"/>
      <c r="F10" s="265"/>
      <c r="G10" s="147"/>
      <c r="H10" s="107"/>
      <c r="I10" s="107"/>
      <c r="J10" s="107"/>
      <c r="K10" s="148"/>
      <c r="L10" s="107"/>
      <c r="M10" s="107"/>
      <c r="N10" s="107"/>
      <c r="O10" s="107"/>
      <c r="P10" s="107"/>
      <c r="Q10" s="107"/>
    </row>
    <row r="11" spans="1:18" s="156" customFormat="1" ht="39.6" x14ac:dyDescent="0.25">
      <c r="A11" s="192" t="s">
        <v>54</v>
      </c>
      <c r="B11" s="268" t="s">
        <v>2021</v>
      </c>
      <c r="C11" s="263" t="s">
        <v>2022</v>
      </c>
      <c r="D11" s="266" t="s">
        <v>2023</v>
      </c>
      <c r="E11" s="264" t="s">
        <v>99</v>
      </c>
      <c r="F11" s="273">
        <v>21</v>
      </c>
      <c r="G11" s="147"/>
      <c r="H11" s="107"/>
      <c r="I11" s="107"/>
      <c r="J11" s="107"/>
      <c r="K11" s="148"/>
      <c r="L11" s="107"/>
      <c r="M11" s="107"/>
      <c r="N11" s="107"/>
      <c r="O11" s="107"/>
      <c r="P11" s="107"/>
      <c r="Q11" s="107"/>
    </row>
    <row r="12" spans="1:18" s="156" customFormat="1" ht="26.4" x14ac:dyDescent="0.25">
      <c r="A12" s="192" t="s">
        <v>57</v>
      </c>
      <c r="B12" s="268" t="s">
        <v>2024</v>
      </c>
      <c r="C12" s="263" t="s">
        <v>2022</v>
      </c>
      <c r="D12" s="266" t="s">
        <v>2025</v>
      </c>
      <c r="E12" s="264" t="s">
        <v>99</v>
      </c>
      <c r="F12" s="328">
        <v>6.5</v>
      </c>
      <c r="G12" s="147"/>
      <c r="H12" s="107"/>
      <c r="I12" s="107"/>
      <c r="J12" s="107"/>
      <c r="K12" s="148"/>
      <c r="L12" s="107"/>
      <c r="M12" s="107"/>
      <c r="N12" s="107"/>
      <c r="O12" s="107"/>
      <c r="P12" s="107"/>
      <c r="Q12" s="107"/>
    </row>
    <row r="13" spans="1:18" s="156" customFormat="1" ht="26.4" x14ac:dyDescent="0.25">
      <c r="A13" s="192" t="s">
        <v>60</v>
      </c>
      <c r="B13" s="268" t="s">
        <v>2026</v>
      </c>
      <c r="C13" s="263" t="s">
        <v>2022</v>
      </c>
      <c r="D13" s="266" t="s">
        <v>2027</v>
      </c>
      <c r="E13" s="264" t="s">
        <v>99</v>
      </c>
      <c r="F13" s="273">
        <v>3</v>
      </c>
      <c r="G13" s="147"/>
      <c r="H13" s="107"/>
      <c r="I13" s="107"/>
      <c r="J13" s="107"/>
      <c r="K13" s="148"/>
      <c r="L13" s="107"/>
      <c r="M13" s="107"/>
      <c r="N13" s="107"/>
      <c r="O13" s="107"/>
      <c r="P13" s="107"/>
      <c r="Q13" s="107"/>
    </row>
    <row r="14" spans="1:18" s="156" customFormat="1" x14ac:dyDescent="0.25">
      <c r="A14" s="192" t="s">
        <v>62</v>
      </c>
      <c r="B14" s="268" t="s">
        <v>2028</v>
      </c>
      <c r="C14" s="263" t="s">
        <v>2029</v>
      </c>
      <c r="D14" s="266"/>
      <c r="E14" s="264" t="s">
        <v>56</v>
      </c>
      <c r="F14" s="328">
        <v>1.5</v>
      </c>
      <c r="G14" s="147"/>
      <c r="H14" s="107"/>
      <c r="I14" s="107"/>
      <c r="J14" s="107"/>
      <c r="K14" s="148"/>
      <c r="L14" s="107"/>
      <c r="M14" s="107"/>
      <c r="N14" s="107"/>
      <c r="O14" s="107"/>
      <c r="P14" s="107"/>
      <c r="Q14" s="107"/>
    </row>
    <row r="15" spans="1:18" s="156" customFormat="1" x14ac:dyDescent="0.25">
      <c r="A15" s="192" t="s">
        <v>64</v>
      </c>
      <c r="B15" s="268" t="s">
        <v>2030</v>
      </c>
      <c r="C15" s="263" t="s">
        <v>2029</v>
      </c>
      <c r="D15" s="266"/>
      <c r="E15" s="264" t="s">
        <v>56</v>
      </c>
      <c r="F15" s="273">
        <v>3</v>
      </c>
      <c r="G15" s="147"/>
      <c r="H15" s="107"/>
      <c r="I15" s="107"/>
      <c r="J15" s="107"/>
      <c r="K15" s="148"/>
      <c r="L15" s="107"/>
      <c r="M15" s="107"/>
      <c r="N15" s="107"/>
      <c r="O15" s="107"/>
      <c r="P15" s="107"/>
      <c r="Q15" s="107"/>
    </row>
    <row r="16" spans="1:18" s="156" customFormat="1" ht="26.4" x14ac:dyDescent="0.25">
      <c r="A16" s="192" t="s">
        <v>66</v>
      </c>
      <c r="B16" s="268" t="s">
        <v>2031</v>
      </c>
      <c r="C16" s="263" t="s">
        <v>2029</v>
      </c>
      <c r="D16" s="266" t="s">
        <v>2032</v>
      </c>
      <c r="E16" s="264" t="s">
        <v>56</v>
      </c>
      <c r="F16" s="273">
        <v>50</v>
      </c>
      <c r="G16" s="147"/>
      <c r="H16" s="107"/>
      <c r="I16" s="107"/>
      <c r="J16" s="107"/>
      <c r="K16" s="148"/>
      <c r="L16" s="107"/>
      <c r="M16" s="107"/>
      <c r="N16" s="107"/>
      <c r="O16" s="107"/>
      <c r="P16" s="107"/>
      <c r="Q16" s="107"/>
    </row>
    <row r="17" spans="1:17" s="239" customFormat="1" ht="39.6" x14ac:dyDescent="0.25">
      <c r="A17" s="192" t="s">
        <v>345</v>
      </c>
      <c r="B17" s="268" t="s">
        <v>2033</v>
      </c>
      <c r="C17" s="263" t="s">
        <v>2029</v>
      </c>
      <c r="D17" s="266" t="s">
        <v>2034</v>
      </c>
      <c r="E17" s="264" t="s">
        <v>59</v>
      </c>
      <c r="F17" s="273">
        <v>1</v>
      </c>
      <c r="G17" s="147"/>
      <c r="H17" s="107"/>
      <c r="I17" s="107"/>
      <c r="J17" s="107"/>
      <c r="K17" s="148"/>
      <c r="L17" s="107"/>
      <c r="M17" s="107"/>
      <c r="N17" s="107"/>
      <c r="O17" s="107"/>
      <c r="P17" s="107"/>
      <c r="Q17" s="107"/>
    </row>
    <row r="18" spans="1:17" s="156" customFormat="1" x14ac:dyDescent="0.25">
      <c r="A18" s="192" t="s">
        <v>687</v>
      </c>
      <c r="B18" s="284" t="s">
        <v>2035</v>
      </c>
      <c r="C18" s="266"/>
      <c r="D18" s="266"/>
      <c r="E18" s="264"/>
      <c r="F18" s="273"/>
      <c r="G18" s="147"/>
      <c r="H18" s="107"/>
      <c r="I18" s="107"/>
      <c r="J18" s="107"/>
      <c r="K18" s="148"/>
      <c r="L18" s="107"/>
      <c r="M18" s="107"/>
      <c r="N18" s="107"/>
      <c r="O18" s="107"/>
      <c r="P18" s="107"/>
      <c r="Q18" s="107"/>
    </row>
    <row r="19" spans="1:17" s="156" customFormat="1" ht="26.4" x14ac:dyDescent="0.25">
      <c r="A19" s="192" t="s">
        <v>69</v>
      </c>
      <c r="B19" s="268" t="s">
        <v>2036</v>
      </c>
      <c r="C19" s="266" t="s">
        <v>2022</v>
      </c>
      <c r="D19" s="266" t="s">
        <v>2023</v>
      </c>
      <c r="E19" s="264" t="s">
        <v>99</v>
      </c>
      <c r="F19" s="273">
        <v>21</v>
      </c>
      <c r="G19" s="147"/>
      <c r="H19" s="107"/>
      <c r="I19" s="107"/>
      <c r="J19" s="107"/>
      <c r="K19" s="148"/>
      <c r="L19" s="107"/>
      <c r="M19" s="107"/>
      <c r="N19" s="107"/>
      <c r="O19" s="107"/>
      <c r="P19" s="107"/>
      <c r="Q19" s="107"/>
    </row>
    <row r="20" spans="1:17" s="156" customFormat="1" ht="26.4" x14ac:dyDescent="0.25">
      <c r="A20" s="192" t="s">
        <v>71</v>
      </c>
      <c r="B20" s="268" t="s">
        <v>2037</v>
      </c>
      <c r="C20" s="266"/>
      <c r="D20" s="266"/>
      <c r="E20" s="264" t="s">
        <v>56</v>
      </c>
      <c r="F20" s="273">
        <v>24</v>
      </c>
      <c r="G20" s="147"/>
      <c r="H20" s="107"/>
      <c r="I20" s="107"/>
      <c r="J20" s="107"/>
      <c r="K20" s="148"/>
      <c r="L20" s="107"/>
      <c r="M20" s="107"/>
      <c r="N20" s="107"/>
      <c r="O20" s="107"/>
      <c r="P20" s="107"/>
      <c r="Q20" s="107"/>
    </row>
    <row r="21" spans="1:17" s="156" customFormat="1" x14ac:dyDescent="0.25">
      <c r="A21" s="192" t="s">
        <v>73</v>
      </c>
      <c r="B21" s="268" t="s">
        <v>2038</v>
      </c>
      <c r="C21" s="266" t="s">
        <v>2029</v>
      </c>
      <c r="D21" s="266"/>
      <c r="E21" s="264" t="s">
        <v>56</v>
      </c>
      <c r="F21" s="328">
        <v>1.5</v>
      </c>
      <c r="G21" s="147"/>
      <c r="H21" s="107"/>
      <c r="I21" s="107"/>
      <c r="J21" s="107"/>
      <c r="K21" s="148"/>
      <c r="L21" s="107"/>
      <c r="M21" s="107"/>
      <c r="N21" s="107"/>
      <c r="O21" s="107"/>
      <c r="P21" s="107"/>
      <c r="Q21" s="107"/>
    </row>
    <row r="22" spans="1:17" s="156" customFormat="1" x14ac:dyDescent="0.25">
      <c r="A22" s="192" t="s">
        <v>76</v>
      </c>
      <c r="B22" s="268" t="s">
        <v>2039</v>
      </c>
      <c r="C22" s="266" t="s">
        <v>2029</v>
      </c>
      <c r="D22" s="266"/>
      <c r="E22" s="264" t="s">
        <v>56</v>
      </c>
      <c r="F22" s="273">
        <v>3</v>
      </c>
      <c r="G22" s="147"/>
      <c r="H22" s="107"/>
      <c r="I22" s="107"/>
      <c r="J22" s="107"/>
      <c r="K22" s="148"/>
      <c r="L22" s="107"/>
      <c r="M22" s="107"/>
      <c r="N22" s="107"/>
      <c r="O22" s="107"/>
      <c r="P22" s="107"/>
      <c r="Q22" s="107"/>
    </row>
    <row r="23" spans="1:17" s="156" customFormat="1" ht="26.4" x14ac:dyDescent="0.25">
      <c r="A23" s="192" t="s">
        <v>78</v>
      </c>
      <c r="B23" s="268" t="s">
        <v>2040</v>
      </c>
      <c r="C23" s="263" t="s">
        <v>2022</v>
      </c>
      <c r="D23" s="266" t="s">
        <v>2027</v>
      </c>
      <c r="E23" s="264" t="s">
        <v>99</v>
      </c>
      <c r="F23" s="273">
        <v>3</v>
      </c>
      <c r="G23" s="147"/>
      <c r="H23" s="107"/>
      <c r="I23" s="107"/>
      <c r="J23" s="107"/>
      <c r="K23" s="148"/>
      <c r="L23" s="107"/>
      <c r="M23" s="107"/>
      <c r="N23" s="107"/>
      <c r="O23" s="107"/>
      <c r="P23" s="107"/>
      <c r="Q23" s="107"/>
    </row>
    <row r="24" spans="1:17" s="156" customFormat="1" ht="26.4" x14ac:dyDescent="0.25">
      <c r="A24" s="192" t="s">
        <v>80</v>
      </c>
      <c r="B24" s="268" t="s">
        <v>2041</v>
      </c>
      <c r="C24" s="263" t="s">
        <v>2022</v>
      </c>
      <c r="D24" s="266" t="s">
        <v>2025</v>
      </c>
      <c r="E24" s="264" t="s">
        <v>99</v>
      </c>
      <c r="F24" s="328">
        <v>6.5</v>
      </c>
      <c r="G24" s="147"/>
      <c r="H24" s="107"/>
      <c r="I24" s="107"/>
      <c r="J24" s="107"/>
      <c r="K24" s="148"/>
      <c r="L24" s="107"/>
      <c r="M24" s="107"/>
      <c r="N24" s="107"/>
      <c r="O24" s="107"/>
      <c r="P24" s="107"/>
      <c r="Q24" s="107"/>
    </row>
    <row r="25" spans="1:17" s="288" customFormat="1" x14ac:dyDescent="0.25">
      <c r="A25" s="191" t="s">
        <v>689</v>
      </c>
      <c r="B25" s="284" t="s">
        <v>68</v>
      </c>
      <c r="C25" s="285"/>
      <c r="D25" s="286"/>
      <c r="E25" s="287"/>
      <c r="F25" s="363"/>
      <c r="G25" s="147"/>
      <c r="H25" s="107"/>
      <c r="I25" s="107"/>
      <c r="J25" s="107"/>
      <c r="K25" s="148"/>
      <c r="L25" s="107"/>
      <c r="M25" s="107"/>
      <c r="N25" s="107"/>
      <c r="O25" s="107"/>
      <c r="P25" s="107"/>
      <c r="Q25" s="107"/>
    </row>
    <row r="26" spans="1:17" s="156" customFormat="1" ht="26.4" x14ac:dyDescent="0.25">
      <c r="A26" s="192" t="s">
        <v>85</v>
      </c>
      <c r="B26" s="268" t="s">
        <v>2042</v>
      </c>
      <c r="C26" s="263"/>
      <c r="D26" s="266"/>
      <c r="E26" s="264" t="s">
        <v>75</v>
      </c>
      <c r="F26" s="273">
        <v>55</v>
      </c>
      <c r="G26" s="147"/>
      <c r="H26" s="107"/>
      <c r="I26" s="107"/>
      <c r="J26" s="107"/>
      <c r="K26" s="148"/>
      <c r="L26" s="107"/>
      <c r="M26" s="107"/>
      <c r="N26" s="107"/>
      <c r="O26" s="107"/>
      <c r="P26" s="107"/>
      <c r="Q26" s="107"/>
    </row>
    <row r="27" spans="1:17" s="156" customFormat="1" ht="26.4" x14ac:dyDescent="0.25">
      <c r="A27" s="192" t="s">
        <v>87</v>
      </c>
      <c r="B27" s="268" t="s">
        <v>2044</v>
      </c>
      <c r="C27" s="263"/>
      <c r="D27" s="266"/>
      <c r="E27" s="264" t="s">
        <v>75</v>
      </c>
      <c r="F27" s="273">
        <v>0</v>
      </c>
      <c r="G27" s="147"/>
      <c r="H27" s="107"/>
      <c r="I27" s="107"/>
      <c r="J27" s="107"/>
      <c r="K27" s="148"/>
      <c r="L27" s="107"/>
      <c r="M27" s="107"/>
      <c r="N27" s="107"/>
      <c r="O27" s="107"/>
      <c r="P27" s="107"/>
      <c r="Q27" s="107"/>
    </row>
    <row r="28" spans="1:17" s="156" customFormat="1" ht="26.4" x14ac:dyDescent="0.25">
      <c r="A28" s="192" t="s">
        <v>90</v>
      </c>
      <c r="B28" s="268" t="s">
        <v>2045</v>
      </c>
      <c r="C28" s="263"/>
      <c r="D28" s="266"/>
      <c r="E28" s="264" t="s">
        <v>75</v>
      </c>
      <c r="F28" s="273">
        <v>3</v>
      </c>
      <c r="G28" s="147"/>
      <c r="H28" s="107"/>
      <c r="I28" s="107"/>
      <c r="J28" s="107"/>
      <c r="K28" s="148"/>
      <c r="L28" s="107"/>
      <c r="M28" s="107"/>
      <c r="N28" s="107"/>
      <c r="O28" s="107"/>
      <c r="P28" s="107"/>
      <c r="Q28" s="107"/>
    </row>
    <row r="29" spans="1:17" s="156" customFormat="1" ht="26.4" x14ac:dyDescent="0.25">
      <c r="A29" s="192" t="s">
        <v>93</v>
      </c>
      <c r="B29" s="268" t="s">
        <v>2046</v>
      </c>
      <c r="C29" s="263"/>
      <c r="D29" s="266" t="s">
        <v>2032</v>
      </c>
      <c r="E29" s="264" t="s">
        <v>2145</v>
      </c>
      <c r="F29" s="273">
        <v>1</v>
      </c>
      <c r="G29" s="147"/>
      <c r="H29" s="107"/>
      <c r="I29" s="107"/>
      <c r="J29" s="107"/>
      <c r="K29" s="148"/>
      <c r="L29" s="107"/>
      <c r="M29" s="107"/>
      <c r="N29" s="107"/>
      <c r="O29" s="107"/>
      <c r="P29" s="107"/>
      <c r="Q29" s="107"/>
    </row>
    <row r="30" spans="1:17" s="156" customFormat="1" ht="26.4" x14ac:dyDescent="0.25">
      <c r="A30" s="192" t="s">
        <v>95</v>
      </c>
      <c r="B30" s="267" t="s">
        <v>2047</v>
      </c>
      <c r="C30" s="260"/>
      <c r="D30" s="283" t="s">
        <v>2048</v>
      </c>
      <c r="E30" s="264" t="s">
        <v>2145</v>
      </c>
      <c r="F30" s="273">
        <v>2</v>
      </c>
      <c r="G30" s="147"/>
      <c r="H30" s="107"/>
      <c r="I30" s="107"/>
      <c r="J30" s="107"/>
      <c r="K30" s="148"/>
      <c r="L30" s="107"/>
      <c r="M30" s="107"/>
      <c r="N30" s="107"/>
      <c r="O30" s="107"/>
      <c r="P30" s="107"/>
      <c r="Q30" s="107"/>
    </row>
    <row r="31" spans="1:17" s="156" customFormat="1" ht="26.4" x14ac:dyDescent="0.25">
      <c r="A31" s="192" t="s">
        <v>97</v>
      </c>
      <c r="B31" s="234" t="s">
        <v>2049</v>
      </c>
      <c r="C31" s="240"/>
      <c r="D31" s="240" t="s">
        <v>2050</v>
      </c>
      <c r="E31" s="264" t="s">
        <v>2145</v>
      </c>
      <c r="F31" s="247">
        <v>1</v>
      </c>
      <c r="G31" s="154"/>
      <c r="H31" s="107"/>
      <c r="I31" s="110"/>
      <c r="J31" s="56"/>
      <c r="K31" s="110"/>
      <c r="L31" s="107"/>
      <c r="M31" s="107"/>
      <c r="N31" s="107"/>
      <c r="O31" s="107"/>
      <c r="P31" s="107"/>
      <c r="Q31" s="107"/>
    </row>
    <row r="32" spans="1:17" s="156" customFormat="1" ht="26.4" x14ac:dyDescent="0.25">
      <c r="A32" s="192" t="s">
        <v>100</v>
      </c>
      <c r="B32" s="234" t="s">
        <v>2051</v>
      </c>
      <c r="C32" s="240"/>
      <c r="D32" s="240" t="s">
        <v>2050</v>
      </c>
      <c r="E32" s="264" t="s">
        <v>2145</v>
      </c>
      <c r="F32" s="247">
        <v>2</v>
      </c>
      <c r="G32" s="154"/>
      <c r="H32" s="107"/>
      <c r="I32" s="107"/>
      <c r="J32" s="56"/>
      <c r="K32" s="110"/>
      <c r="L32" s="107"/>
      <c r="M32" s="107"/>
      <c r="N32" s="107"/>
      <c r="O32" s="107"/>
      <c r="P32" s="107"/>
      <c r="Q32" s="107"/>
    </row>
    <row r="33" spans="1:17" s="156" customFormat="1" x14ac:dyDescent="0.25">
      <c r="A33" s="192" t="s">
        <v>101</v>
      </c>
      <c r="B33" s="193" t="s">
        <v>2052</v>
      </c>
      <c r="C33" s="240"/>
      <c r="D33" s="240" t="s">
        <v>2053</v>
      </c>
      <c r="E33" s="264" t="s">
        <v>2145</v>
      </c>
      <c r="F33" s="247">
        <v>2</v>
      </c>
      <c r="G33" s="154"/>
      <c r="H33" s="107"/>
      <c r="I33" s="107"/>
      <c r="J33" s="56"/>
      <c r="K33" s="110"/>
      <c r="L33" s="107"/>
      <c r="M33" s="107"/>
      <c r="N33" s="107"/>
      <c r="O33" s="107"/>
      <c r="P33" s="107"/>
      <c r="Q33" s="107"/>
    </row>
    <row r="34" spans="1:17" s="156" customFormat="1" x14ac:dyDescent="0.25">
      <c r="A34" s="192" t="s">
        <v>102</v>
      </c>
      <c r="B34" s="234" t="s">
        <v>2054</v>
      </c>
      <c r="C34" s="240"/>
      <c r="D34" s="240"/>
      <c r="E34" s="264" t="s">
        <v>2145</v>
      </c>
      <c r="F34" s="247">
        <v>1</v>
      </c>
      <c r="G34" s="154"/>
      <c r="H34" s="107"/>
      <c r="I34" s="110"/>
      <c r="J34" s="56"/>
      <c r="K34" s="110"/>
      <c r="L34" s="107"/>
      <c r="M34" s="107"/>
      <c r="N34" s="107"/>
      <c r="O34" s="107"/>
      <c r="P34" s="107"/>
      <c r="Q34" s="107"/>
    </row>
    <row r="35" spans="1:17" s="156" customFormat="1" x14ac:dyDescent="0.25">
      <c r="A35" s="192" t="s">
        <v>103</v>
      </c>
      <c r="B35" s="234" t="s">
        <v>2055</v>
      </c>
      <c r="C35" s="240"/>
      <c r="D35" s="240"/>
      <c r="E35" s="264" t="s">
        <v>2145</v>
      </c>
      <c r="F35" s="299">
        <v>1</v>
      </c>
      <c r="G35" s="154"/>
      <c r="H35" s="107"/>
      <c r="I35" s="110"/>
      <c r="J35" s="56"/>
      <c r="K35" s="110"/>
      <c r="L35" s="107"/>
      <c r="M35" s="107"/>
      <c r="N35" s="107"/>
      <c r="O35" s="107"/>
      <c r="P35" s="107"/>
      <c r="Q35" s="107"/>
    </row>
    <row r="36" spans="1:17" s="156" customFormat="1" ht="26.4" x14ac:dyDescent="0.25">
      <c r="A36" s="192" t="s">
        <v>104</v>
      </c>
      <c r="B36" s="234" t="s">
        <v>2056</v>
      </c>
      <c r="C36" s="240"/>
      <c r="D36" s="240"/>
      <c r="E36" s="264" t="s">
        <v>2145</v>
      </c>
      <c r="F36" s="247">
        <v>1</v>
      </c>
      <c r="G36" s="147"/>
      <c r="H36" s="107"/>
      <c r="I36" s="107"/>
      <c r="J36" s="107"/>
      <c r="K36" s="148"/>
      <c r="L36" s="107"/>
      <c r="M36" s="107"/>
      <c r="N36" s="107"/>
      <c r="O36" s="107"/>
      <c r="P36" s="107"/>
      <c r="Q36" s="107"/>
    </row>
    <row r="37" spans="1:17" s="156" customFormat="1" ht="26.4" x14ac:dyDescent="0.25">
      <c r="A37" s="192" t="s">
        <v>105</v>
      </c>
      <c r="B37" s="234" t="s">
        <v>2057</v>
      </c>
      <c r="C37" s="240"/>
      <c r="D37" s="240"/>
      <c r="E37" s="264" t="s">
        <v>2145</v>
      </c>
      <c r="F37" s="299">
        <v>2</v>
      </c>
      <c r="G37" s="147"/>
      <c r="H37" s="107"/>
      <c r="I37" s="107"/>
      <c r="J37" s="107"/>
      <c r="K37" s="148"/>
      <c r="L37" s="107"/>
      <c r="M37" s="107"/>
      <c r="N37" s="107"/>
      <c r="O37" s="107"/>
      <c r="P37" s="107"/>
      <c r="Q37" s="107"/>
    </row>
    <row r="38" spans="1:17" s="156" customFormat="1" ht="26.4" x14ac:dyDescent="0.25">
      <c r="A38" s="192" t="s">
        <v>106</v>
      </c>
      <c r="B38" s="234" t="s">
        <v>2058</v>
      </c>
      <c r="C38" s="240"/>
      <c r="D38" s="240"/>
      <c r="E38" s="264" t="s">
        <v>2145</v>
      </c>
      <c r="F38" s="299">
        <v>1</v>
      </c>
      <c r="G38" s="147"/>
      <c r="H38" s="107"/>
      <c r="I38" s="107"/>
      <c r="J38" s="107"/>
      <c r="K38" s="148"/>
      <c r="L38" s="107"/>
      <c r="M38" s="107"/>
      <c r="N38" s="107"/>
      <c r="O38" s="107"/>
      <c r="P38" s="107"/>
      <c r="Q38" s="107"/>
    </row>
    <row r="39" spans="1:17" s="156" customFormat="1" ht="26.4" x14ac:dyDescent="0.25">
      <c r="A39" s="192" t="s">
        <v>107</v>
      </c>
      <c r="B39" s="234" t="s">
        <v>2059</v>
      </c>
      <c r="C39" s="240"/>
      <c r="D39" s="240" t="s">
        <v>2060</v>
      </c>
      <c r="E39" s="264" t="s">
        <v>75</v>
      </c>
      <c r="F39" s="299">
        <v>14</v>
      </c>
      <c r="G39" s="147"/>
      <c r="H39" s="107"/>
      <c r="I39" s="107"/>
      <c r="J39" s="107"/>
      <c r="K39" s="148"/>
      <c r="L39" s="107"/>
      <c r="M39" s="107"/>
      <c r="N39" s="107"/>
      <c r="O39" s="107"/>
      <c r="P39" s="107"/>
      <c r="Q39" s="107"/>
    </row>
    <row r="40" spans="1:17" s="156" customFormat="1" ht="52.8" x14ac:dyDescent="0.25">
      <c r="A40" s="192" t="s">
        <v>108</v>
      </c>
      <c r="B40" s="234" t="s">
        <v>2061</v>
      </c>
      <c r="C40" s="240"/>
      <c r="D40" s="240"/>
      <c r="E40" s="264" t="s">
        <v>75</v>
      </c>
      <c r="F40" s="299">
        <v>41</v>
      </c>
      <c r="G40" s="147"/>
      <c r="H40" s="107"/>
      <c r="I40" s="107"/>
      <c r="J40" s="107"/>
      <c r="K40" s="148"/>
      <c r="L40" s="107"/>
      <c r="M40" s="107"/>
      <c r="N40" s="107"/>
      <c r="O40" s="107"/>
      <c r="P40" s="107"/>
      <c r="Q40" s="107"/>
    </row>
    <row r="41" spans="1:17" s="156" customFormat="1" ht="15.6" x14ac:dyDescent="0.25">
      <c r="A41" s="192" t="s">
        <v>109</v>
      </c>
      <c r="B41" s="234" t="s">
        <v>2062</v>
      </c>
      <c r="C41" s="240"/>
      <c r="D41" s="240"/>
      <c r="E41" s="264" t="s">
        <v>75</v>
      </c>
      <c r="F41" s="247">
        <v>14</v>
      </c>
      <c r="G41" s="147"/>
      <c r="H41" s="107"/>
      <c r="I41" s="107"/>
      <c r="J41" s="107"/>
      <c r="K41" s="148"/>
      <c r="L41" s="107"/>
      <c r="M41" s="107"/>
      <c r="N41" s="107"/>
      <c r="O41" s="107"/>
      <c r="P41" s="107"/>
      <c r="Q41" s="107"/>
    </row>
    <row r="42" spans="1:17" s="156" customFormat="1" x14ac:dyDescent="0.25">
      <c r="A42" s="192" t="s">
        <v>679</v>
      </c>
      <c r="B42" s="187" t="s">
        <v>2063</v>
      </c>
      <c r="C42" s="240"/>
      <c r="D42" s="240"/>
      <c r="E42" s="236"/>
      <c r="F42" s="241"/>
      <c r="G42" s="147"/>
      <c r="H42" s="107"/>
      <c r="I42" s="107"/>
      <c r="J42" s="107"/>
      <c r="K42" s="148"/>
      <c r="L42" s="107"/>
      <c r="M42" s="107"/>
      <c r="N42" s="107"/>
      <c r="O42" s="107"/>
      <c r="P42" s="107"/>
      <c r="Q42" s="107"/>
    </row>
    <row r="43" spans="1:17" s="156" customFormat="1" ht="26.4" x14ac:dyDescent="0.25">
      <c r="A43" s="192" t="s">
        <v>398</v>
      </c>
      <c r="B43" s="234" t="s">
        <v>2064</v>
      </c>
      <c r="C43" s="240"/>
      <c r="D43" s="240"/>
      <c r="E43" s="236" t="s">
        <v>2145</v>
      </c>
      <c r="F43" s="247">
        <v>2</v>
      </c>
      <c r="G43" s="147"/>
      <c r="H43" s="107"/>
      <c r="I43" s="107"/>
      <c r="J43" s="107"/>
      <c r="K43" s="148"/>
      <c r="L43" s="107"/>
      <c r="M43" s="107"/>
      <c r="N43" s="107"/>
      <c r="O43" s="107"/>
      <c r="P43" s="107"/>
      <c r="Q43" s="107"/>
    </row>
    <row r="44" spans="1:17" s="156" customFormat="1" ht="26.4" x14ac:dyDescent="0.25">
      <c r="A44" s="192" t="s">
        <v>791</v>
      </c>
      <c r="B44" s="234" t="s">
        <v>2065</v>
      </c>
      <c r="C44" s="240"/>
      <c r="D44" s="240"/>
      <c r="E44" s="236" t="s">
        <v>59</v>
      </c>
      <c r="F44" s="247">
        <v>1</v>
      </c>
      <c r="G44" s="147"/>
      <c r="H44" s="107"/>
      <c r="I44" s="107"/>
      <c r="J44" s="107"/>
      <c r="K44" s="148"/>
      <c r="L44" s="107"/>
      <c r="M44" s="107"/>
      <c r="N44" s="107"/>
      <c r="O44" s="107"/>
      <c r="P44" s="107"/>
      <c r="Q44" s="107"/>
    </row>
    <row r="45" spans="1:17" s="156" customFormat="1" ht="39.6" x14ac:dyDescent="0.25">
      <c r="A45" s="192" t="s">
        <v>792</v>
      </c>
      <c r="B45" s="234" t="s">
        <v>2066</v>
      </c>
      <c r="C45" s="240"/>
      <c r="D45" s="240"/>
      <c r="E45" s="236" t="s">
        <v>59</v>
      </c>
      <c r="F45" s="247">
        <v>1</v>
      </c>
      <c r="G45" s="147"/>
      <c r="H45" s="107"/>
      <c r="I45" s="107"/>
      <c r="J45" s="107"/>
      <c r="K45" s="148"/>
      <c r="L45" s="107"/>
      <c r="M45" s="107"/>
      <c r="N45" s="107"/>
      <c r="O45" s="107"/>
      <c r="P45" s="107"/>
      <c r="Q45" s="107"/>
    </row>
    <row r="46" spans="1:17" s="156" customFormat="1" x14ac:dyDescent="0.25">
      <c r="A46" s="192" t="s">
        <v>793</v>
      </c>
      <c r="B46" s="234" t="s">
        <v>2067</v>
      </c>
      <c r="C46" s="240"/>
      <c r="D46" s="240"/>
      <c r="E46" s="236" t="s">
        <v>59</v>
      </c>
      <c r="F46" s="247">
        <v>1</v>
      </c>
      <c r="G46" s="147"/>
      <c r="H46" s="107"/>
      <c r="I46" s="107"/>
      <c r="J46" s="107"/>
      <c r="K46" s="148"/>
      <c r="L46" s="107"/>
      <c r="M46" s="107"/>
      <c r="N46" s="107"/>
      <c r="O46" s="107"/>
      <c r="P46" s="107"/>
      <c r="Q46" s="107"/>
    </row>
    <row r="47" spans="1:17" s="156" customFormat="1" ht="39.6" x14ac:dyDescent="0.25">
      <c r="A47" s="192" t="s">
        <v>794</v>
      </c>
      <c r="B47" s="234" t="s">
        <v>2068</v>
      </c>
      <c r="C47" s="244"/>
      <c r="D47" s="244"/>
      <c r="E47" s="236" t="s">
        <v>59</v>
      </c>
      <c r="F47" s="299">
        <v>1</v>
      </c>
      <c r="G47" s="147"/>
      <c r="H47" s="107"/>
      <c r="I47" s="107"/>
      <c r="J47" s="107"/>
      <c r="K47" s="148"/>
      <c r="L47" s="107"/>
      <c r="M47" s="107"/>
      <c r="N47" s="107"/>
      <c r="O47" s="107"/>
      <c r="P47" s="107"/>
      <c r="Q47" s="107"/>
    </row>
    <row r="48" spans="1:17" s="156" customFormat="1" x14ac:dyDescent="0.25">
      <c r="A48" s="192" t="s">
        <v>795</v>
      </c>
      <c r="B48" s="235" t="s">
        <v>2069</v>
      </c>
      <c r="C48" s="235"/>
      <c r="D48" s="235"/>
      <c r="E48" s="236" t="s">
        <v>56</v>
      </c>
      <c r="F48" s="247">
        <v>35</v>
      </c>
      <c r="G48" s="147"/>
      <c r="H48" s="107"/>
      <c r="I48" s="107"/>
      <c r="J48" s="107"/>
      <c r="K48" s="148"/>
      <c r="L48" s="107"/>
      <c r="M48" s="107"/>
      <c r="N48" s="107"/>
      <c r="O48" s="107"/>
      <c r="P48" s="107"/>
      <c r="Q48" s="107"/>
    </row>
    <row r="49" spans="1:17" s="156" customFormat="1" x14ac:dyDescent="0.25">
      <c r="A49" s="192" t="s">
        <v>796</v>
      </c>
      <c r="B49" s="235" t="s">
        <v>2070</v>
      </c>
      <c r="C49" s="235"/>
      <c r="D49" s="235"/>
      <c r="E49" s="236" t="s">
        <v>56</v>
      </c>
      <c r="F49" s="247">
        <v>35</v>
      </c>
      <c r="G49" s="147"/>
      <c r="H49" s="107"/>
      <c r="I49" s="107"/>
      <c r="J49" s="107"/>
      <c r="K49" s="148"/>
      <c r="L49" s="107"/>
      <c r="M49" s="107"/>
      <c r="N49" s="107"/>
      <c r="O49" s="107"/>
      <c r="P49" s="107"/>
      <c r="Q49" s="107"/>
    </row>
    <row r="50" spans="1:17" s="156" customFormat="1" x14ac:dyDescent="0.25">
      <c r="A50" s="191" t="s">
        <v>692</v>
      </c>
      <c r="B50" s="190" t="s">
        <v>2071</v>
      </c>
      <c r="C50" s="235"/>
      <c r="D50" s="235"/>
      <c r="E50" s="236"/>
      <c r="F50" s="247"/>
      <c r="G50" s="147"/>
      <c r="H50" s="107"/>
      <c r="I50" s="107"/>
      <c r="J50" s="107"/>
      <c r="K50" s="148"/>
      <c r="L50" s="107"/>
      <c r="M50" s="107"/>
      <c r="N50" s="107"/>
      <c r="O50" s="107"/>
      <c r="P50" s="107"/>
      <c r="Q50" s="107"/>
    </row>
    <row r="51" spans="1:17" s="156" customFormat="1" ht="39.6" x14ac:dyDescent="0.25">
      <c r="A51" s="192" t="s">
        <v>820</v>
      </c>
      <c r="B51" s="235" t="s">
        <v>2072</v>
      </c>
      <c r="C51" s="235" t="s">
        <v>2073</v>
      </c>
      <c r="D51" s="235" t="s">
        <v>2074</v>
      </c>
      <c r="E51" s="236" t="s">
        <v>56</v>
      </c>
      <c r="F51" s="247">
        <v>20</v>
      </c>
      <c r="G51" s="147"/>
      <c r="H51" s="107"/>
      <c r="I51" s="107"/>
      <c r="J51" s="107"/>
      <c r="K51" s="148"/>
      <c r="L51" s="107"/>
      <c r="M51" s="107"/>
      <c r="N51" s="107"/>
      <c r="O51" s="107"/>
      <c r="P51" s="107"/>
      <c r="Q51" s="107"/>
    </row>
    <row r="52" spans="1:17" s="156" customFormat="1" ht="39.6" x14ac:dyDescent="0.25">
      <c r="A52" s="192" t="s">
        <v>821</v>
      </c>
      <c r="B52" s="235" t="s">
        <v>2072</v>
      </c>
      <c r="C52" s="235" t="s">
        <v>2073</v>
      </c>
      <c r="D52" s="235" t="s">
        <v>2075</v>
      </c>
      <c r="E52" s="236" t="s">
        <v>56</v>
      </c>
      <c r="F52" s="247">
        <v>30</v>
      </c>
      <c r="G52" s="147"/>
      <c r="H52" s="107"/>
      <c r="I52" s="107"/>
      <c r="J52" s="107"/>
      <c r="K52" s="148"/>
      <c r="L52" s="107"/>
      <c r="M52" s="107"/>
      <c r="N52" s="107"/>
      <c r="O52" s="107"/>
      <c r="P52" s="107"/>
      <c r="Q52" s="107"/>
    </row>
    <row r="53" spans="1:17" s="156" customFormat="1" ht="26.4" x14ac:dyDescent="0.25">
      <c r="A53" s="192" t="s">
        <v>822</v>
      </c>
      <c r="B53" s="235" t="s">
        <v>2076</v>
      </c>
      <c r="C53" s="235" t="s">
        <v>2077</v>
      </c>
      <c r="D53" s="235" t="s">
        <v>1082</v>
      </c>
      <c r="E53" s="236" t="s">
        <v>347</v>
      </c>
      <c r="F53" s="247">
        <v>1</v>
      </c>
      <c r="G53" s="147"/>
      <c r="H53" s="107"/>
      <c r="I53" s="107"/>
      <c r="J53" s="107"/>
      <c r="K53" s="148"/>
      <c r="L53" s="107"/>
      <c r="M53" s="107"/>
      <c r="N53" s="107"/>
      <c r="O53" s="107"/>
      <c r="P53" s="107"/>
      <c r="Q53" s="107"/>
    </row>
    <row r="54" spans="1:17" s="156" customFormat="1" ht="39.6" x14ac:dyDescent="0.25">
      <c r="A54" s="192" t="s">
        <v>823</v>
      </c>
      <c r="B54" s="235" t="s">
        <v>2078</v>
      </c>
      <c r="C54" s="235" t="s">
        <v>2077</v>
      </c>
      <c r="D54" s="235" t="s">
        <v>1082</v>
      </c>
      <c r="E54" s="236" t="s">
        <v>347</v>
      </c>
      <c r="F54" s="247">
        <v>1</v>
      </c>
      <c r="G54" s="147"/>
      <c r="H54" s="107"/>
      <c r="I54" s="107"/>
      <c r="J54" s="107"/>
      <c r="K54" s="148"/>
      <c r="L54" s="107"/>
      <c r="M54" s="107"/>
      <c r="N54" s="107"/>
      <c r="O54" s="107"/>
      <c r="P54" s="107"/>
      <c r="Q54" s="107"/>
    </row>
    <row r="55" spans="1:17" s="156" customFormat="1" ht="39.6" x14ac:dyDescent="0.25">
      <c r="A55" s="192" t="s">
        <v>824</v>
      </c>
      <c r="B55" s="234" t="s">
        <v>2079</v>
      </c>
      <c r="C55" s="244" t="s">
        <v>2077</v>
      </c>
      <c r="D55" s="244" t="s">
        <v>2080</v>
      </c>
      <c r="E55" s="236" t="s">
        <v>347</v>
      </c>
      <c r="F55" s="246">
        <v>1</v>
      </c>
      <c r="G55" s="147"/>
      <c r="H55" s="107"/>
      <c r="I55" s="107"/>
      <c r="J55" s="107"/>
      <c r="K55" s="148"/>
      <c r="L55" s="107"/>
      <c r="M55" s="107"/>
      <c r="N55" s="107"/>
      <c r="O55" s="107"/>
      <c r="P55" s="107"/>
      <c r="Q55" s="107"/>
    </row>
    <row r="56" spans="1:17" s="156" customFormat="1" ht="39.6" x14ac:dyDescent="0.25">
      <c r="A56" s="192" t="s">
        <v>825</v>
      </c>
      <c r="B56" s="235" t="s">
        <v>2081</v>
      </c>
      <c r="C56" s="235" t="s">
        <v>2082</v>
      </c>
      <c r="D56" s="235" t="s">
        <v>2083</v>
      </c>
      <c r="E56" s="236" t="s">
        <v>347</v>
      </c>
      <c r="F56" s="247">
        <v>1</v>
      </c>
      <c r="G56" s="147"/>
      <c r="H56" s="107"/>
      <c r="I56" s="107"/>
      <c r="J56" s="107"/>
      <c r="K56" s="148"/>
      <c r="L56" s="107"/>
      <c r="M56" s="107"/>
      <c r="N56" s="107"/>
      <c r="O56" s="107"/>
      <c r="P56" s="107"/>
      <c r="Q56" s="107"/>
    </row>
    <row r="57" spans="1:17" s="156" customFormat="1" ht="39.6" x14ac:dyDescent="0.25">
      <c r="A57" s="192" t="s">
        <v>826</v>
      </c>
      <c r="B57" s="235" t="s">
        <v>2084</v>
      </c>
      <c r="C57" s="235" t="s">
        <v>2082</v>
      </c>
      <c r="D57" s="235" t="s">
        <v>2085</v>
      </c>
      <c r="E57" s="236" t="s">
        <v>347</v>
      </c>
      <c r="F57" s="247">
        <v>2</v>
      </c>
      <c r="G57" s="147"/>
      <c r="H57" s="107"/>
      <c r="I57" s="107"/>
      <c r="J57" s="107"/>
      <c r="K57" s="148"/>
      <c r="L57" s="107"/>
      <c r="M57" s="107"/>
      <c r="N57" s="107"/>
      <c r="O57" s="107"/>
      <c r="P57" s="107"/>
      <c r="Q57" s="107"/>
    </row>
    <row r="58" spans="1:17" s="156" customFormat="1" ht="39.6" x14ac:dyDescent="0.25">
      <c r="A58" s="192" t="s">
        <v>827</v>
      </c>
      <c r="B58" s="234" t="s">
        <v>2086</v>
      </c>
      <c r="C58" s="234" t="s">
        <v>2082</v>
      </c>
      <c r="D58" s="234" t="s">
        <v>2087</v>
      </c>
      <c r="E58" s="236" t="s">
        <v>347</v>
      </c>
      <c r="F58" s="235">
        <v>1</v>
      </c>
      <c r="G58" s="147"/>
      <c r="H58" s="107"/>
      <c r="I58" s="107"/>
      <c r="J58" s="107"/>
      <c r="K58" s="148"/>
      <c r="L58" s="107"/>
      <c r="M58" s="107"/>
      <c r="N58" s="107"/>
      <c r="O58" s="107"/>
      <c r="P58" s="107"/>
      <c r="Q58" s="107"/>
    </row>
    <row r="59" spans="1:17" s="156" customFormat="1" ht="26.4" x14ac:dyDescent="0.25">
      <c r="A59" s="192" t="s">
        <v>828</v>
      </c>
      <c r="B59" s="235" t="s">
        <v>2088</v>
      </c>
      <c r="C59" s="235" t="s">
        <v>2082</v>
      </c>
      <c r="D59" s="235" t="s">
        <v>2089</v>
      </c>
      <c r="E59" s="236" t="s">
        <v>347</v>
      </c>
      <c r="F59" s="235">
        <v>1</v>
      </c>
      <c r="G59" s="147"/>
      <c r="H59" s="107"/>
      <c r="I59" s="107"/>
      <c r="J59" s="107"/>
      <c r="K59" s="148"/>
      <c r="L59" s="107"/>
      <c r="M59" s="107"/>
      <c r="N59" s="107"/>
      <c r="O59" s="107"/>
      <c r="P59" s="107"/>
      <c r="Q59" s="107"/>
    </row>
    <row r="60" spans="1:17" s="156" customFormat="1" ht="26.4" x14ac:dyDescent="0.25">
      <c r="A60" s="192" t="s">
        <v>829</v>
      </c>
      <c r="B60" s="235" t="s">
        <v>2090</v>
      </c>
      <c r="C60" s="235" t="s">
        <v>2082</v>
      </c>
      <c r="D60" s="235" t="s">
        <v>2091</v>
      </c>
      <c r="E60" s="236" t="s">
        <v>347</v>
      </c>
      <c r="F60" s="235">
        <v>1</v>
      </c>
      <c r="G60" s="147"/>
      <c r="H60" s="107"/>
      <c r="I60" s="107"/>
      <c r="J60" s="107"/>
      <c r="K60" s="148"/>
      <c r="L60" s="107"/>
      <c r="M60" s="107"/>
      <c r="N60" s="107"/>
      <c r="O60" s="107"/>
      <c r="P60" s="107"/>
      <c r="Q60" s="107"/>
    </row>
    <row r="61" spans="1:17" s="156" customFormat="1" ht="39.6" x14ac:dyDescent="0.25">
      <c r="A61" s="192" t="s">
        <v>830</v>
      </c>
      <c r="B61" s="193" t="s">
        <v>2092</v>
      </c>
      <c r="C61" s="235" t="s">
        <v>2077</v>
      </c>
      <c r="D61" s="235" t="s">
        <v>2093</v>
      </c>
      <c r="E61" s="236" t="s">
        <v>347</v>
      </c>
      <c r="F61" s="235">
        <v>1</v>
      </c>
      <c r="G61" s="147"/>
      <c r="H61" s="107"/>
      <c r="I61" s="107"/>
      <c r="J61" s="107"/>
      <c r="K61" s="148"/>
      <c r="L61" s="107"/>
      <c r="M61" s="107"/>
      <c r="N61" s="107"/>
      <c r="O61" s="107"/>
      <c r="P61" s="107"/>
      <c r="Q61" s="107"/>
    </row>
    <row r="62" spans="1:17" s="156" customFormat="1" ht="39.6" x14ac:dyDescent="0.25">
      <c r="A62" s="192" t="s">
        <v>831</v>
      </c>
      <c r="B62" s="234" t="s">
        <v>2094</v>
      </c>
      <c r="C62" s="234" t="s">
        <v>2077</v>
      </c>
      <c r="D62" s="234" t="s">
        <v>2095</v>
      </c>
      <c r="E62" s="236" t="s">
        <v>347</v>
      </c>
      <c r="F62" s="235">
        <v>2</v>
      </c>
      <c r="G62" s="147"/>
      <c r="H62" s="107"/>
      <c r="I62" s="107"/>
      <c r="J62" s="107"/>
      <c r="K62" s="148"/>
      <c r="L62" s="107"/>
      <c r="M62" s="107"/>
      <c r="N62" s="107"/>
      <c r="O62" s="107"/>
      <c r="P62" s="107"/>
      <c r="Q62" s="107"/>
    </row>
    <row r="63" spans="1:17" s="156" customFormat="1" ht="39.6" x14ac:dyDescent="0.25">
      <c r="A63" s="192" t="s">
        <v>832</v>
      </c>
      <c r="B63" s="235" t="s">
        <v>2096</v>
      </c>
      <c r="C63" s="235" t="s">
        <v>2097</v>
      </c>
      <c r="D63" s="235" t="s">
        <v>2098</v>
      </c>
      <c r="E63" s="236" t="s">
        <v>347</v>
      </c>
      <c r="F63" s="235">
        <v>3</v>
      </c>
      <c r="G63" s="147"/>
      <c r="H63" s="107"/>
      <c r="I63" s="107"/>
      <c r="J63" s="107"/>
      <c r="K63" s="148"/>
      <c r="L63" s="107"/>
      <c r="M63" s="107"/>
      <c r="N63" s="107"/>
      <c r="O63" s="107"/>
      <c r="P63" s="107"/>
      <c r="Q63" s="107"/>
    </row>
    <row r="64" spans="1:17" s="156" customFormat="1" ht="39.6" x14ac:dyDescent="0.25">
      <c r="A64" s="192" t="s">
        <v>833</v>
      </c>
      <c r="B64" s="235" t="s">
        <v>2099</v>
      </c>
      <c r="C64" s="235" t="s">
        <v>2097</v>
      </c>
      <c r="D64" s="235" t="s">
        <v>2100</v>
      </c>
      <c r="E64" s="236" t="s">
        <v>347</v>
      </c>
      <c r="F64" s="235">
        <v>3</v>
      </c>
      <c r="G64" s="147"/>
      <c r="H64" s="107"/>
      <c r="I64" s="107"/>
      <c r="J64" s="107"/>
      <c r="K64" s="148"/>
      <c r="L64" s="107"/>
      <c r="M64" s="107"/>
      <c r="N64" s="107"/>
      <c r="O64" s="107"/>
      <c r="P64" s="107"/>
      <c r="Q64" s="107"/>
    </row>
    <row r="65" spans="1:17" s="156" customFormat="1" ht="39.6" x14ac:dyDescent="0.25">
      <c r="A65" s="192" t="s">
        <v>980</v>
      </c>
      <c r="B65" s="235" t="s">
        <v>2101</v>
      </c>
      <c r="C65" s="235"/>
      <c r="D65" s="235" t="s">
        <v>2102</v>
      </c>
      <c r="E65" s="236" t="s">
        <v>59</v>
      </c>
      <c r="F65" s="235">
        <v>3</v>
      </c>
      <c r="G65" s="147"/>
      <c r="H65" s="107"/>
      <c r="I65" s="107"/>
      <c r="J65" s="107"/>
      <c r="K65" s="148"/>
      <c r="L65" s="107"/>
      <c r="M65" s="107"/>
      <c r="N65" s="107"/>
      <c r="O65" s="107"/>
      <c r="P65" s="107"/>
      <c r="Q65" s="107"/>
    </row>
    <row r="66" spans="1:17" s="156" customFormat="1" ht="15.6" x14ac:dyDescent="0.25">
      <c r="A66" s="192" t="s">
        <v>981</v>
      </c>
      <c r="B66" s="235" t="s">
        <v>2103</v>
      </c>
      <c r="C66" s="235"/>
      <c r="D66" s="235" t="s">
        <v>2104</v>
      </c>
      <c r="E66" s="236" t="s">
        <v>75</v>
      </c>
      <c r="F66" s="235">
        <v>0.3</v>
      </c>
      <c r="G66" s="147"/>
      <c r="H66" s="107"/>
      <c r="I66" s="107"/>
      <c r="J66" s="107"/>
      <c r="K66" s="148"/>
      <c r="L66" s="107"/>
      <c r="M66" s="107"/>
      <c r="N66" s="107"/>
      <c r="O66" s="107"/>
      <c r="P66" s="107"/>
      <c r="Q66" s="107"/>
    </row>
    <row r="67" spans="1:17" s="156" customFormat="1" ht="26.4" x14ac:dyDescent="0.25">
      <c r="A67" s="192" t="s">
        <v>982</v>
      </c>
      <c r="B67" s="235" t="s">
        <v>2105</v>
      </c>
      <c r="C67" s="235" t="s">
        <v>2106</v>
      </c>
      <c r="D67" s="235" t="s">
        <v>926</v>
      </c>
      <c r="E67" s="236" t="s">
        <v>59</v>
      </c>
      <c r="F67" s="235">
        <v>1</v>
      </c>
      <c r="G67" s="147"/>
      <c r="H67" s="107"/>
      <c r="I67" s="107"/>
      <c r="J67" s="107"/>
      <c r="K67" s="148"/>
      <c r="L67" s="107"/>
      <c r="M67" s="107"/>
      <c r="N67" s="107"/>
      <c r="O67" s="107"/>
      <c r="P67" s="107"/>
      <c r="Q67" s="107"/>
    </row>
    <row r="68" spans="1:17" s="156" customFormat="1" x14ac:dyDescent="0.25">
      <c r="A68" s="192" t="s">
        <v>1626</v>
      </c>
      <c r="B68" s="235" t="s">
        <v>859</v>
      </c>
      <c r="C68" s="235" t="s">
        <v>2106</v>
      </c>
      <c r="D68" s="235" t="s">
        <v>860</v>
      </c>
      <c r="E68" s="236" t="s">
        <v>59</v>
      </c>
      <c r="F68" s="235">
        <v>1</v>
      </c>
      <c r="G68" s="147"/>
      <c r="H68" s="107"/>
      <c r="I68" s="107"/>
      <c r="J68" s="107"/>
      <c r="K68" s="148"/>
      <c r="L68" s="107"/>
      <c r="M68" s="107"/>
      <c r="N68" s="107"/>
      <c r="O68" s="107"/>
      <c r="P68" s="107"/>
      <c r="Q68" s="107"/>
    </row>
    <row r="69" spans="1:17" s="156" customFormat="1" x14ac:dyDescent="0.25">
      <c r="A69" s="192" t="s">
        <v>1627</v>
      </c>
      <c r="B69" s="235" t="s">
        <v>2107</v>
      </c>
      <c r="C69" s="235"/>
      <c r="D69" s="235" t="s">
        <v>933</v>
      </c>
      <c r="E69" s="236" t="s">
        <v>59</v>
      </c>
      <c r="F69" s="235">
        <v>1</v>
      </c>
      <c r="G69" s="147"/>
      <c r="H69" s="107"/>
      <c r="I69" s="107"/>
      <c r="J69" s="107"/>
      <c r="K69" s="148"/>
      <c r="L69" s="107"/>
      <c r="M69" s="107"/>
      <c r="N69" s="107"/>
      <c r="O69" s="107"/>
      <c r="P69" s="107"/>
      <c r="Q69" s="107"/>
    </row>
    <row r="70" spans="1:17" s="156" customFormat="1" x14ac:dyDescent="0.25">
      <c r="A70" s="192" t="s">
        <v>1628</v>
      </c>
      <c r="B70" s="235" t="s">
        <v>2107</v>
      </c>
      <c r="C70" s="235"/>
      <c r="D70" s="235" t="s">
        <v>1133</v>
      </c>
      <c r="E70" s="236" t="s">
        <v>59</v>
      </c>
      <c r="F70" s="235">
        <v>1</v>
      </c>
      <c r="G70" s="147"/>
      <c r="H70" s="107"/>
      <c r="I70" s="107"/>
      <c r="J70" s="107"/>
      <c r="K70" s="148"/>
      <c r="L70" s="107"/>
      <c r="M70" s="107"/>
      <c r="N70" s="107"/>
      <c r="O70" s="107"/>
      <c r="P70" s="107"/>
      <c r="Q70" s="107"/>
    </row>
    <row r="71" spans="1:17" s="156" customFormat="1" ht="39.6" x14ac:dyDescent="0.25">
      <c r="A71" s="192" t="s">
        <v>1629</v>
      </c>
      <c r="B71" s="235" t="s">
        <v>2108</v>
      </c>
      <c r="C71" s="235" t="s">
        <v>2109</v>
      </c>
      <c r="D71" s="235" t="s">
        <v>2110</v>
      </c>
      <c r="E71" s="236" t="s">
        <v>59</v>
      </c>
      <c r="F71" s="235">
        <v>1</v>
      </c>
      <c r="G71" s="147"/>
      <c r="H71" s="107"/>
      <c r="I71" s="107"/>
      <c r="J71" s="107"/>
      <c r="K71" s="148"/>
      <c r="L71" s="107"/>
      <c r="M71" s="107"/>
      <c r="N71" s="107"/>
      <c r="O71" s="107"/>
      <c r="P71" s="107"/>
      <c r="Q71" s="107"/>
    </row>
    <row r="72" spans="1:17" s="156" customFormat="1" x14ac:dyDescent="0.25">
      <c r="A72" s="192" t="s">
        <v>1630</v>
      </c>
      <c r="B72" s="235" t="s">
        <v>2111</v>
      </c>
      <c r="C72" s="235"/>
      <c r="D72" s="235"/>
      <c r="E72" s="236" t="s">
        <v>59</v>
      </c>
      <c r="F72" s="235">
        <v>1</v>
      </c>
      <c r="G72" s="147"/>
      <c r="H72" s="107"/>
      <c r="I72" s="107"/>
      <c r="J72" s="107"/>
      <c r="K72" s="148"/>
      <c r="L72" s="107"/>
      <c r="M72" s="107"/>
      <c r="N72" s="107"/>
      <c r="O72" s="107"/>
      <c r="P72" s="107"/>
      <c r="Q72" s="107"/>
    </row>
    <row r="73" spans="1:17" s="156" customFormat="1" ht="26.4" x14ac:dyDescent="0.25">
      <c r="A73" s="191" t="s">
        <v>1937</v>
      </c>
      <c r="B73" s="190" t="s">
        <v>2112</v>
      </c>
      <c r="C73" s="235"/>
      <c r="D73" s="235"/>
      <c r="E73" s="236"/>
      <c r="F73" s="235"/>
      <c r="G73" s="147"/>
      <c r="H73" s="107"/>
      <c r="I73" s="107"/>
      <c r="J73" s="107"/>
      <c r="K73" s="148"/>
      <c r="L73" s="107"/>
      <c r="M73" s="107"/>
      <c r="N73" s="107"/>
      <c r="O73" s="107"/>
      <c r="P73" s="107"/>
      <c r="Q73" s="107"/>
    </row>
    <row r="74" spans="1:17" s="156" customFormat="1" ht="39.6" x14ac:dyDescent="0.25">
      <c r="A74" s="192" t="s">
        <v>983</v>
      </c>
      <c r="B74" s="235" t="s">
        <v>2113</v>
      </c>
      <c r="C74" s="235"/>
      <c r="D74" s="235"/>
      <c r="E74" s="236" t="s">
        <v>2145</v>
      </c>
      <c r="F74" s="235">
        <v>2</v>
      </c>
      <c r="G74" s="147"/>
      <c r="H74" s="107"/>
      <c r="I74" s="107"/>
      <c r="J74" s="107"/>
      <c r="K74" s="148"/>
      <c r="L74" s="107"/>
      <c r="M74" s="107"/>
      <c r="N74" s="107"/>
      <c r="O74" s="107"/>
      <c r="P74" s="107"/>
      <c r="Q74" s="107"/>
    </row>
    <row r="75" spans="1:17" s="156" customFormat="1" ht="39.6" x14ac:dyDescent="0.25">
      <c r="A75" s="192" t="s">
        <v>984</v>
      </c>
      <c r="B75" s="235" t="s">
        <v>2403</v>
      </c>
      <c r="C75" s="235"/>
      <c r="D75" s="235"/>
      <c r="E75" s="236" t="s">
        <v>59</v>
      </c>
      <c r="F75" s="235">
        <v>1</v>
      </c>
      <c r="G75" s="147"/>
      <c r="H75" s="107"/>
      <c r="I75" s="107"/>
      <c r="J75" s="107"/>
      <c r="K75" s="148"/>
      <c r="L75" s="107"/>
      <c r="M75" s="107"/>
      <c r="N75" s="107"/>
      <c r="O75" s="107"/>
      <c r="P75" s="107"/>
      <c r="Q75" s="107"/>
    </row>
    <row r="76" spans="1:17" s="156" customFormat="1" ht="26.4" x14ac:dyDescent="0.25">
      <c r="A76" s="192" t="s">
        <v>985</v>
      </c>
      <c r="B76" s="235" t="s">
        <v>2114</v>
      </c>
      <c r="C76" s="235" t="s">
        <v>2115</v>
      </c>
      <c r="D76" s="235" t="s">
        <v>2116</v>
      </c>
      <c r="E76" s="236" t="s">
        <v>59</v>
      </c>
      <c r="F76" s="235">
        <v>0</v>
      </c>
      <c r="G76" s="147"/>
      <c r="H76" s="107"/>
      <c r="I76" s="107"/>
      <c r="J76" s="107"/>
      <c r="K76" s="148"/>
      <c r="L76" s="107"/>
      <c r="M76" s="107"/>
      <c r="N76" s="107"/>
      <c r="O76" s="107"/>
      <c r="P76" s="107"/>
      <c r="Q76" s="107"/>
    </row>
    <row r="77" spans="1:17" s="156" customFormat="1" ht="39.6" x14ac:dyDescent="0.25">
      <c r="A77" s="192" t="s">
        <v>986</v>
      </c>
      <c r="B77" s="235" t="s">
        <v>2117</v>
      </c>
      <c r="C77" s="235" t="s">
        <v>2118</v>
      </c>
      <c r="D77" s="235" t="s">
        <v>1082</v>
      </c>
      <c r="E77" s="236" t="s">
        <v>347</v>
      </c>
      <c r="F77" s="235">
        <v>2</v>
      </c>
      <c r="G77" s="147"/>
      <c r="H77" s="107"/>
      <c r="I77" s="107"/>
      <c r="J77" s="107"/>
      <c r="K77" s="148"/>
      <c r="L77" s="107"/>
      <c r="M77" s="107"/>
      <c r="N77" s="107"/>
      <c r="O77" s="107"/>
      <c r="P77" s="107"/>
      <c r="Q77" s="107"/>
    </row>
    <row r="78" spans="1:17" s="156" customFormat="1" ht="39.6" x14ac:dyDescent="0.25">
      <c r="A78" s="192" t="s">
        <v>987</v>
      </c>
      <c r="B78" s="235" t="s">
        <v>2119</v>
      </c>
      <c r="C78" s="235" t="s">
        <v>2118</v>
      </c>
      <c r="D78" s="235" t="s">
        <v>2120</v>
      </c>
      <c r="E78" s="236" t="s">
        <v>347</v>
      </c>
      <c r="F78" s="235">
        <v>7</v>
      </c>
      <c r="G78" s="147"/>
      <c r="H78" s="107"/>
      <c r="I78" s="107"/>
      <c r="J78" s="107"/>
      <c r="K78" s="148"/>
      <c r="L78" s="107"/>
      <c r="M78" s="107"/>
      <c r="N78" s="107"/>
      <c r="O78" s="107"/>
      <c r="P78" s="107"/>
      <c r="Q78" s="107"/>
    </row>
    <row r="79" spans="1:17" s="156" customFormat="1" ht="26.4" x14ac:dyDescent="0.25">
      <c r="A79" s="192" t="s">
        <v>988</v>
      </c>
      <c r="B79" s="235" t="s">
        <v>859</v>
      </c>
      <c r="C79" s="235" t="s">
        <v>2121</v>
      </c>
      <c r="D79" s="235" t="s">
        <v>860</v>
      </c>
      <c r="E79" s="236" t="s">
        <v>347</v>
      </c>
      <c r="F79" s="235">
        <v>2</v>
      </c>
      <c r="G79" s="147"/>
      <c r="H79" s="107"/>
      <c r="I79" s="107"/>
      <c r="J79" s="107"/>
      <c r="K79" s="148"/>
      <c r="L79" s="107"/>
      <c r="M79" s="107"/>
      <c r="N79" s="107"/>
      <c r="O79" s="107"/>
      <c r="P79" s="107"/>
      <c r="Q79" s="107"/>
    </row>
    <row r="80" spans="1:17" s="156" customFormat="1" ht="26.4" x14ac:dyDescent="0.25">
      <c r="A80" s="192" t="s">
        <v>989</v>
      </c>
      <c r="B80" s="235" t="s">
        <v>2122</v>
      </c>
      <c r="C80" s="235" t="s">
        <v>2121</v>
      </c>
      <c r="D80" s="235" t="s">
        <v>860</v>
      </c>
      <c r="E80" s="236" t="s">
        <v>347</v>
      </c>
      <c r="F80" s="235">
        <v>1</v>
      </c>
      <c r="G80" s="147"/>
      <c r="H80" s="107"/>
      <c r="I80" s="107"/>
      <c r="J80" s="107"/>
      <c r="K80" s="148"/>
      <c r="L80" s="107"/>
      <c r="M80" s="107"/>
      <c r="N80" s="107"/>
      <c r="O80" s="107"/>
      <c r="P80" s="107"/>
      <c r="Q80" s="107"/>
    </row>
    <row r="81" spans="1:17" s="156" customFormat="1" ht="39.6" x14ac:dyDescent="0.25">
      <c r="A81" s="192" t="s">
        <v>990</v>
      </c>
      <c r="B81" s="235" t="s">
        <v>2123</v>
      </c>
      <c r="C81" s="235" t="s">
        <v>2118</v>
      </c>
      <c r="D81" s="235" t="s">
        <v>2124</v>
      </c>
      <c r="E81" s="236" t="s">
        <v>347</v>
      </c>
      <c r="F81" s="235">
        <v>2</v>
      </c>
      <c r="G81" s="147"/>
      <c r="H81" s="107"/>
      <c r="I81" s="107"/>
      <c r="J81" s="107"/>
      <c r="K81" s="148"/>
      <c r="L81" s="107"/>
      <c r="M81" s="107"/>
      <c r="N81" s="107"/>
      <c r="O81" s="107"/>
      <c r="P81" s="107"/>
      <c r="Q81" s="107"/>
    </row>
    <row r="82" spans="1:17" s="156" customFormat="1" ht="39.6" x14ac:dyDescent="0.25">
      <c r="A82" s="192" t="s">
        <v>991</v>
      </c>
      <c r="B82" s="235" t="s">
        <v>2125</v>
      </c>
      <c r="C82" s="235" t="s">
        <v>2118</v>
      </c>
      <c r="D82" s="235" t="s">
        <v>2126</v>
      </c>
      <c r="E82" s="236" t="s">
        <v>347</v>
      </c>
      <c r="F82" s="235">
        <v>2</v>
      </c>
      <c r="G82" s="147"/>
      <c r="H82" s="107"/>
      <c r="I82" s="107"/>
      <c r="J82" s="107"/>
      <c r="K82" s="148"/>
      <c r="L82" s="107"/>
      <c r="M82" s="107"/>
      <c r="N82" s="107"/>
      <c r="O82" s="107"/>
      <c r="P82" s="107"/>
      <c r="Q82" s="107"/>
    </row>
    <row r="83" spans="1:17" s="156" customFormat="1" ht="26.4" x14ac:dyDescent="0.25">
      <c r="A83" s="192" t="s">
        <v>992</v>
      </c>
      <c r="B83" s="235" t="s">
        <v>2127</v>
      </c>
      <c r="C83" s="235" t="s">
        <v>862</v>
      </c>
      <c r="D83" s="235" t="s">
        <v>2128</v>
      </c>
      <c r="E83" s="236" t="s">
        <v>347</v>
      </c>
      <c r="F83" s="235">
        <v>1</v>
      </c>
      <c r="G83" s="147"/>
      <c r="H83" s="107"/>
      <c r="I83" s="107"/>
      <c r="J83" s="107"/>
      <c r="K83" s="148"/>
      <c r="L83" s="107"/>
      <c r="M83" s="107"/>
      <c r="N83" s="107"/>
      <c r="O83" s="107"/>
      <c r="P83" s="107"/>
      <c r="Q83" s="107"/>
    </row>
    <row r="84" spans="1:17" s="156" customFormat="1" ht="26.4" x14ac:dyDescent="0.25">
      <c r="A84" s="192" t="s">
        <v>993</v>
      </c>
      <c r="B84" s="235" t="s">
        <v>2127</v>
      </c>
      <c r="C84" s="235" t="s">
        <v>862</v>
      </c>
      <c r="D84" s="235" t="s">
        <v>2129</v>
      </c>
      <c r="E84" s="236" t="s">
        <v>347</v>
      </c>
      <c r="F84" s="235">
        <v>1</v>
      </c>
      <c r="G84" s="147"/>
      <c r="H84" s="107"/>
      <c r="I84" s="107"/>
      <c r="J84" s="107"/>
      <c r="K84" s="148"/>
      <c r="L84" s="107"/>
      <c r="M84" s="107"/>
      <c r="N84" s="107"/>
      <c r="O84" s="107"/>
      <c r="P84" s="107"/>
      <c r="Q84" s="107"/>
    </row>
    <row r="85" spans="1:17" s="156" customFormat="1" x14ac:dyDescent="0.25">
      <c r="A85" s="192" t="s">
        <v>994</v>
      </c>
      <c r="B85" s="234" t="s">
        <v>2130</v>
      </c>
      <c r="C85" s="234" t="s">
        <v>862</v>
      </c>
      <c r="D85" s="234" t="s">
        <v>2131</v>
      </c>
      <c r="E85" s="236" t="s">
        <v>347</v>
      </c>
      <c r="F85" s="235">
        <v>1</v>
      </c>
      <c r="G85" s="147"/>
      <c r="H85" s="107"/>
      <c r="I85" s="107"/>
      <c r="J85" s="107"/>
      <c r="K85" s="148"/>
      <c r="L85" s="107"/>
      <c r="M85" s="107"/>
      <c r="N85" s="107"/>
      <c r="O85" s="107"/>
      <c r="P85" s="107"/>
      <c r="Q85" s="107"/>
    </row>
    <row r="86" spans="1:17" s="156" customFormat="1" ht="39.6" x14ac:dyDescent="0.25">
      <c r="A86" s="192" t="s">
        <v>995</v>
      </c>
      <c r="B86" s="234" t="s">
        <v>2132</v>
      </c>
      <c r="C86" s="234" t="s">
        <v>2118</v>
      </c>
      <c r="D86" s="234" t="s">
        <v>926</v>
      </c>
      <c r="E86" s="236" t="s">
        <v>347</v>
      </c>
      <c r="F86" s="235">
        <v>2</v>
      </c>
      <c r="G86" s="147"/>
      <c r="H86" s="107"/>
      <c r="I86" s="107"/>
      <c r="J86" s="107"/>
      <c r="K86" s="148"/>
      <c r="L86" s="107"/>
      <c r="M86" s="107"/>
      <c r="N86" s="107"/>
      <c r="O86" s="107"/>
      <c r="P86" s="107"/>
      <c r="Q86" s="107"/>
    </row>
    <row r="87" spans="1:17" s="156" customFormat="1" ht="39.6" x14ac:dyDescent="0.25">
      <c r="A87" s="192" t="s">
        <v>996</v>
      </c>
      <c r="B87" s="234" t="s">
        <v>2133</v>
      </c>
      <c r="C87" s="240" t="s">
        <v>2118</v>
      </c>
      <c r="D87" s="240" t="s">
        <v>881</v>
      </c>
      <c r="E87" s="236" t="s">
        <v>347</v>
      </c>
      <c r="F87" s="235">
        <v>2</v>
      </c>
      <c r="G87" s="147"/>
      <c r="H87" s="107"/>
      <c r="I87" s="107"/>
      <c r="J87" s="107"/>
      <c r="K87" s="148"/>
      <c r="L87" s="107"/>
      <c r="M87" s="107"/>
      <c r="N87" s="107"/>
      <c r="O87" s="107"/>
      <c r="P87" s="107"/>
      <c r="Q87" s="107"/>
    </row>
    <row r="88" spans="1:17" s="156" customFormat="1" ht="26.4" x14ac:dyDescent="0.25">
      <c r="A88" s="192" t="s">
        <v>997</v>
      </c>
      <c r="B88" s="193" t="s">
        <v>2134</v>
      </c>
      <c r="C88" s="240" t="s">
        <v>2121</v>
      </c>
      <c r="D88" s="240" t="s">
        <v>860</v>
      </c>
      <c r="E88" s="236" t="s">
        <v>347</v>
      </c>
      <c r="F88" s="235">
        <v>1</v>
      </c>
      <c r="G88" s="147"/>
      <c r="H88" s="107"/>
      <c r="I88" s="107"/>
      <c r="J88" s="107"/>
      <c r="K88" s="148"/>
      <c r="L88" s="107"/>
      <c r="M88" s="107"/>
      <c r="N88" s="107"/>
      <c r="O88" s="107"/>
      <c r="P88" s="107"/>
      <c r="Q88" s="107"/>
    </row>
    <row r="89" spans="1:17" s="156" customFormat="1" ht="39.6" x14ac:dyDescent="0.25">
      <c r="A89" s="192" t="s">
        <v>998</v>
      </c>
      <c r="B89" s="249" t="s">
        <v>2135</v>
      </c>
      <c r="C89" s="248" t="s">
        <v>2118</v>
      </c>
      <c r="D89" s="248" t="s">
        <v>856</v>
      </c>
      <c r="E89" s="236" t="s">
        <v>347</v>
      </c>
      <c r="F89" s="235">
        <v>2</v>
      </c>
      <c r="G89" s="147"/>
      <c r="H89" s="107"/>
      <c r="I89" s="107"/>
      <c r="J89" s="107"/>
      <c r="K89" s="148"/>
      <c r="L89" s="107"/>
      <c r="M89" s="107"/>
      <c r="N89" s="107"/>
      <c r="O89" s="107"/>
      <c r="P89" s="107"/>
      <c r="Q89" s="107"/>
    </row>
    <row r="90" spans="1:17" s="156" customFormat="1" ht="26.4" x14ac:dyDescent="0.25">
      <c r="A90" s="192" t="s">
        <v>999</v>
      </c>
      <c r="B90" s="249" t="s">
        <v>854</v>
      </c>
      <c r="C90" s="249" t="s">
        <v>2121</v>
      </c>
      <c r="D90" s="249" t="s">
        <v>856</v>
      </c>
      <c r="E90" s="236" t="s">
        <v>347</v>
      </c>
      <c r="F90" s="250">
        <v>2</v>
      </c>
      <c r="G90" s="161"/>
      <c r="H90" s="107"/>
      <c r="I90" s="107"/>
      <c r="J90" s="107"/>
      <c r="K90" s="148"/>
      <c r="L90" s="107"/>
      <c r="M90" s="107"/>
      <c r="N90" s="107"/>
      <c r="O90" s="107"/>
      <c r="P90" s="107"/>
      <c r="Q90" s="107"/>
    </row>
    <row r="91" spans="1:17" s="156" customFormat="1" ht="26.4" x14ac:dyDescent="0.25">
      <c r="A91" s="192" t="s">
        <v>1631</v>
      </c>
      <c r="B91" s="249" t="s">
        <v>928</v>
      </c>
      <c r="C91" s="249" t="s">
        <v>2121</v>
      </c>
      <c r="D91" s="249" t="s">
        <v>856</v>
      </c>
      <c r="E91" s="236" t="s">
        <v>347</v>
      </c>
      <c r="F91" s="235">
        <v>1</v>
      </c>
      <c r="G91" s="147"/>
      <c r="H91" s="107"/>
      <c r="I91" s="107"/>
      <c r="J91" s="107"/>
      <c r="K91" s="148"/>
      <c r="L91" s="107"/>
      <c r="M91" s="107"/>
      <c r="N91" s="107"/>
      <c r="O91" s="107"/>
      <c r="P91" s="107"/>
      <c r="Q91" s="107"/>
    </row>
    <row r="92" spans="1:17" s="156" customFormat="1" ht="26.4" x14ac:dyDescent="0.25">
      <c r="A92" s="192" t="s">
        <v>1632</v>
      </c>
      <c r="B92" s="249" t="s">
        <v>2136</v>
      </c>
      <c r="C92" s="249" t="s">
        <v>2137</v>
      </c>
      <c r="D92" s="249" t="s">
        <v>2138</v>
      </c>
      <c r="E92" s="236" t="s">
        <v>347</v>
      </c>
      <c r="F92" s="235">
        <v>1</v>
      </c>
      <c r="G92" s="147"/>
      <c r="H92" s="107"/>
      <c r="I92" s="107"/>
      <c r="J92" s="107"/>
      <c r="K92" s="148"/>
      <c r="L92" s="107"/>
      <c r="M92" s="107"/>
      <c r="N92" s="107"/>
      <c r="O92" s="107"/>
      <c r="P92" s="107"/>
      <c r="Q92" s="107"/>
    </row>
    <row r="93" spans="1:17" s="156" customFormat="1" x14ac:dyDescent="0.25">
      <c r="A93" s="192" t="s">
        <v>1633</v>
      </c>
      <c r="B93" s="234" t="s">
        <v>2139</v>
      </c>
      <c r="C93" s="240"/>
      <c r="D93" s="240" t="s">
        <v>2140</v>
      </c>
      <c r="E93" s="236" t="s">
        <v>347</v>
      </c>
      <c r="F93" s="235">
        <v>2</v>
      </c>
      <c r="G93" s="147"/>
      <c r="H93" s="107"/>
      <c r="I93" s="107"/>
      <c r="J93" s="107"/>
      <c r="K93" s="148"/>
      <c r="L93" s="107"/>
      <c r="M93" s="107"/>
      <c r="N93" s="107"/>
      <c r="O93" s="107"/>
      <c r="P93" s="107"/>
      <c r="Q93" s="107"/>
    </row>
    <row r="94" spans="1:17" s="156" customFormat="1" ht="26.4" x14ac:dyDescent="0.25">
      <c r="A94" s="192" t="s">
        <v>1634</v>
      </c>
      <c r="B94" s="234" t="s">
        <v>2404</v>
      </c>
      <c r="C94" s="240"/>
      <c r="D94" s="240" t="s">
        <v>2141</v>
      </c>
      <c r="E94" s="236" t="s">
        <v>347</v>
      </c>
      <c r="F94" s="247">
        <v>2</v>
      </c>
      <c r="G94" s="147"/>
      <c r="H94" s="107"/>
      <c r="I94" s="107"/>
      <c r="J94" s="107"/>
      <c r="K94" s="148"/>
      <c r="L94" s="107"/>
      <c r="M94" s="107"/>
      <c r="N94" s="107"/>
      <c r="O94" s="107"/>
      <c r="P94" s="107"/>
      <c r="Q94" s="107"/>
    </row>
    <row r="95" spans="1:17" s="156" customFormat="1" ht="26.4" x14ac:dyDescent="0.25">
      <c r="A95" s="192" t="s">
        <v>2143</v>
      </c>
      <c r="B95" s="249" t="s">
        <v>2142</v>
      </c>
      <c r="C95" s="249"/>
      <c r="D95" s="249"/>
      <c r="E95" s="236" t="s">
        <v>59</v>
      </c>
      <c r="F95" s="247">
        <v>1</v>
      </c>
      <c r="G95" s="147"/>
      <c r="H95" s="107"/>
      <c r="I95" s="107"/>
      <c r="J95" s="107"/>
      <c r="K95" s="148"/>
      <c r="L95" s="107"/>
      <c r="M95" s="107"/>
      <c r="N95" s="107"/>
      <c r="O95" s="107"/>
      <c r="P95" s="107"/>
      <c r="Q95" s="107"/>
    </row>
    <row r="96" spans="1:17" s="37" customFormat="1" x14ac:dyDescent="0.25">
      <c r="A96" s="38"/>
      <c r="B96" s="280"/>
      <c r="C96" s="186"/>
      <c r="D96" s="186"/>
      <c r="E96" s="39"/>
      <c r="F96" s="38"/>
      <c r="G96" s="40"/>
      <c r="H96" s="41"/>
      <c r="I96" s="42"/>
      <c r="J96" s="42"/>
      <c r="K96" s="43"/>
      <c r="L96" s="42"/>
      <c r="M96" s="43"/>
      <c r="N96" s="42"/>
      <c r="O96" s="43"/>
      <c r="P96" s="42"/>
      <c r="Q96" s="57"/>
    </row>
    <row r="97" spans="1:1027" x14ac:dyDescent="0.25">
      <c r="L97" s="14" t="s">
        <v>45</v>
      </c>
      <c r="M97" s="44">
        <f>SUM(M10:M96)</f>
        <v>0</v>
      </c>
      <c r="N97" s="44">
        <f>SUM(N10:N96)</f>
        <v>0</v>
      </c>
      <c r="O97" s="44">
        <f>SUM(O10:O96)</f>
        <v>0</v>
      </c>
      <c r="P97" s="44">
        <f>SUM(P10:P96)</f>
        <v>0</v>
      </c>
      <c r="Q97" s="45">
        <f>SUM(Q10:Q96)</f>
        <v>0</v>
      </c>
    </row>
    <row r="98" spans="1:1027" x14ac:dyDescent="0.25">
      <c r="L98" s="14"/>
      <c r="M98" s="58"/>
      <c r="N98" s="58"/>
      <c r="O98" s="58"/>
      <c r="P98" s="58"/>
      <c r="Q98" s="59"/>
    </row>
    <row r="99" spans="1:1027" x14ac:dyDescent="0.25">
      <c r="B99" s="282" t="s">
        <v>2975</v>
      </c>
      <c r="C99" s="46"/>
      <c r="D99" s="46"/>
      <c r="G99" s="47"/>
    </row>
    <row r="100" spans="1:1027" x14ac:dyDescent="0.25">
      <c r="G100" s="47"/>
    </row>
    <row r="101" spans="1:1027" s="4" customFormat="1" ht="26.4" x14ac:dyDescent="0.25">
      <c r="A101" s="3"/>
      <c r="B101" s="282" t="s">
        <v>2973</v>
      </c>
      <c r="C101" s="46"/>
      <c r="D101" s="46"/>
      <c r="E101" s="2"/>
      <c r="F101" s="3"/>
      <c r="G101" s="47"/>
      <c r="I101" s="5"/>
      <c r="J101" s="5"/>
      <c r="K101" s="5"/>
      <c r="L101" s="5"/>
      <c r="M101" s="5"/>
      <c r="N101" s="5"/>
      <c r="O101" s="5"/>
      <c r="P101" s="5"/>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c r="AKP101" s="6"/>
      <c r="AKQ101" s="6"/>
      <c r="AKR101" s="6"/>
      <c r="AKS101" s="6"/>
      <c r="AKT101" s="6"/>
      <c r="AKU101" s="6"/>
      <c r="AKV101" s="6"/>
      <c r="AKW101" s="6"/>
      <c r="AKX101" s="6"/>
      <c r="AKY101" s="6"/>
      <c r="AKZ101" s="6"/>
      <c r="ALA101" s="6"/>
      <c r="ALB101" s="6"/>
      <c r="ALC101" s="6"/>
      <c r="ALD101" s="6"/>
      <c r="ALE101" s="6"/>
      <c r="ALF101" s="6"/>
      <c r="ALG101" s="6"/>
      <c r="ALH101" s="6"/>
      <c r="ALI101" s="6"/>
      <c r="ALJ101" s="6"/>
      <c r="ALK101" s="6"/>
      <c r="ALL101" s="6"/>
      <c r="ALM101" s="6"/>
      <c r="ALN101" s="6"/>
      <c r="ALO101" s="6"/>
      <c r="ALP101" s="6"/>
      <c r="ALQ101" s="6"/>
      <c r="ALR101" s="6"/>
      <c r="ALS101" s="6"/>
      <c r="ALT101" s="6"/>
      <c r="ALU101" s="6"/>
      <c r="ALV101" s="6"/>
      <c r="ALW101" s="6"/>
      <c r="ALX101" s="6"/>
      <c r="ALY101" s="6"/>
      <c r="ALZ101" s="6"/>
      <c r="AMA101" s="6"/>
      <c r="AMB101" s="6"/>
      <c r="AMC101" s="6"/>
      <c r="AMD101" s="6"/>
      <c r="AME101" s="6"/>
      <c r="AMF101" s="6"/>
      <c r="AMG101" s="6"/>
      <c r="AMH101" s="6"/>
      <c r="AMI101" s="6"/>
      <c r="AMJ101" s="6"/>
      <c r="AMK101" s="6"/>
      <c r="AML101" s="6"/>
      <c r="AMM101" s="6"/>
    </row>
    <row r="102" spans="1:1027" s="4" customFormat="1" x14ac:dyDescent="0.25">
      <c r="A102" s="3"/>
      <c r="B102" s="281"/>
      <c r="C102" s="1"/>
      <c r="D102" s="1"/>
      <c r="E102" s="2"/>
      <c r="F102" s="3"/>
      <c r="G102" s="47"/>
      <c r="I102" s="5"/>
      <c r="J102" s="5"/>
      <c r="K102" s="5"/>
      <c r="L102" s="5"/>
      <c r="M102" s="5"/>
      <c r="N102" s="5"/>
      <c r="O102" s="5"/>
      <c r="P102" s="5"/>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c r="AKP102" s="6"/>
      <c r="AKQ102" s="6"/>
      <c r="AKR102" s="6"/>
      <c r="AKS102" s="6"/>
      <c r="AKT102" s="6"/>
      <c r="AKU102" s="6"/>
      <c r="AKV102" s="6"/>
      <c r="AKW102" s="6"/>
      <c r="AKX102" s="6"/>
      <c r="AKY102" s="6"/>
      <c r="AKZ102" s="6"/>
      <c r="ALA102" s="6"/>
      <c r="ALB102" s="6"/>
      <c r="ALC102" s="6"/>
      <c r="ALD102" s="6"/>
      <c r="ALE102" s="6"/>
      <c r="ALF102" s="6"/>
      <c r="ALG102" s="6"/>
      <c r="ALH102" s="6"/>
      <c r="ALI102" s="6"/>
      <c r="ALJ102" s="6"/>
      <c r="ALK102" s="6"/>
      <c r="ALL102" s="6"/>
      <c r="ALM102" s="6"/>
      <c r="ALN102" s="6"/>
      <c r="ALO102" s="6"/>
      <c r="ALP102" s="6"/>
      <c r="ALQ102" s="6"/>
      <c r="ALR102" s="6"/>
      <c r="ALS102" s="6"/>
      <c r="ALT102" s="6"/>
      <c r="ALU102" s="6"/>
      <c r="ALV102" s="6"/>
      <c r="ALW102" s="6"/>
      <c r="ALX102" s="6"/>
      <c r="ALY102" s="6"/>
      <c r="ALZ102" s="6"/>
      <c r="AMA102" s="6"/>
      <c r="AMB102" s="6"/>
      <c r="AMC102" s="6"/>
      <c r="AMD102" s="6"/>
      <c r="AME102" s="6"/>
      <c r="AMF102" s="6"/>
      <c r="AMG102" s="6"/>
      <c r="AMH102" s="6"/>
      <c r="AMI102" s="6"/>
      <c r="AMJ102" s="6"/>
      <c r="AMK102" s="6"/>
      <c r="AML102" s="6"/>
      <c r="AMM102" s="6"/>
    </row>
  </sheetData>
  <mergeCells count="6">
    <mergeCell ref="M7:Q7"/>
    <mergeCell ref="A7:A8"/>
    <mergeCell ref="B7:B8"/>
    <mergeCell ref="E7:E8"/>
    <mergeCell ref="F7:F8"/>
    <mergeCell ref="G7:L7"/>
  </mergeCells>
  <phoneticPr fontId="32" type="noConversion"/>
  <conditionalFormatting sqref="F17">
    <cfRule type="cellIs" dxfId="15" priority="1" operator="equal">
      <formula>0</formula>
    </cfRule>
    <cfRule type="expression" dxfId="14"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2-1
&amp;"Arial,Treknraksts"&amp;UŪDENSAPGĀDE Ū1.</oddHeader>
    <oddFooter>&amp;C&amp;8&amp;P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103"/>
  <sheetViews>
    <sheetView zoomScaleNormal="100" workbookViewId="0">
      <selection activeCell="E4" sqref="E4"/>
    </sheetView>
  </sheetViews>
  <sheetFormatPr defaultColWidth="9.109375" defaultRowHeight="13.2" x14ac:dyDescent="0.25"/>
  <cols>
    <col min="1" max="1" width="7.44140625" style="3" customWidth="1"/>
    <col min="2" max="2" width="28.5546875" style="1" customWidth="1"/>
    <col min="3" max="4" width="15.33203125" style="1" customWidth="1"/>
    <col min="5" max="5" width="6" style="2" customWidth="1"/>
    <col min="6" max="6" width="8.6640625" style="3" customWidth="1"/>
    <col min="7" max="7" width="6.33203125" style="3" customWidth="1"/>
    <col min="8" max="8" width="6.5546875" style="4" customWidth="1"/>
    <col min="9" max="9" width="7.33203125" style="5" customWidth="1"/>
    <col min="10" max="10" width="9.6640625"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49"/>
      <c r="C1" s="49"/>
      <c r="D1" s="49"/>
      <c r="E1" s="68" t="str">
        <f>ĀŪ1!E1</f>
        <v>SPECIALIZĒTIE DARBI- ĀRĒJIE TĪKLI, SISTĒMAS</v>
      </c>
      <c r="F1" s="50"/>
      <c r="G1" s="50"/>
      <c r="H1" s="51"/>
      <c r="I1" s="52"/>
      <c r="J1" s="52"/>
      <c r="K1" s="52"/>
      <c r="L1" s="52"/>
      <c r="M1" s="52"/>
      <c r="N1" s="52"/>
      <c r="O1" s="52"/>
      <c r="P1" s="52"/>
      <c r="Q1" s="53"/>
    </row>
    <row r="2" spans="1:18" ht="13.8" x14ac:dyDescent="0.25">
      <c r="A2" s="48" t="s">
        <v>2</v>
      </c>
      <c r="B2" s="49"/>
      <c r="C2" s="49"/>
      <c r="D2" s="49"/>
      <c r="E2" s="61" t="str">
        <f>KOPS!D2</f>
        <v>BIROJU ĒKAS JAUNBŪVE</v>
      </c>
      <c r="F2" s="50"/>
      <c r="G2" s="50"/>
      <c r="H2" s="51"/>
      <c r="I2" s="52"/>
      <c r="J2" s="52"/>
      <c r="K2" s="52"/>
      <c r="L2" s="52"/>
      <c r="M2" s="52"/>
      <c r="N2" s="52"/>
      <c r="O2" s="52"/>
      <c r="P2" s="52"/>
      <c r="Q2" s="53"/>
    </row>
    <row r="3" spans="1:18" ht="13.8" x14ac:dyDescent="0.25">
      <c r="A3" s="48" t="s">
        <v>3</v>
      </c>
      <c r="B3" s="49"/>
      <c r="C3" s="49"/>
      <c r="D3" s="49"/>
      <c r="E3" s="61" t="str">
        <f>KOPS!D3</f>
        <v>STIGU IELĀ 14, RĪGĀ</v>
      </c>
      <c r="F3" s="50"/>
      <c r="G3" s="50"/>
      <c r="H3" s="51"/>
      <c r="I3" s="52"/>
      <c r="J3" s="52"/>
      <c r="K3" s="52"/>
      <c r="L3" s="52"/>
      <c r="M3" s="52"/>
      <c r="N3" s="52"/>
      <c r="O3" s="52"/>
      <c r="P3" s="52"/>
      <c r="Q3" s="53"/>
    </row>
    <row r="4" spans="1:18" ht="13.8" x14ac:dyDescent="0.25">
      <c r="A4" s="48" t="s">
        <v>4</v>
      </c>
      <c r="B4" s="49"/>
      <c r="C4" s="49"/>
      <c r="D4" s="49"/>
      <c r="E4" s="113"/>
      <c r="F4" s="50"/>
      <c r="G4" s="50"/>
      <c r="H4" s="51"/>
      <c r="I4" s="52"/>
      <c r="J4" s="52"/>
      <c r="K4" s="52"/>
      <c r="L4" s="52"/>
      <c r="M4" s="52"/>
      <c r="N4" s="52"/>
      <c r="O4" s="52"/>
      <c r="P4" s="52"/>
      <c r="Q4" s="53"/>
    </row>
    <row r="5" spans="1:18" ht="14.4" x14ac:dyDescent="0.25">
      <c r="A5" s="48" t="s">
        <v>2146</v>
      </c>
      <c r="B5" s="49"/>
      <c r="C5" s="49"/>
      <c r="D5" s="49"/>
      <c r="E5" s="54"/>
      <c r="F5" s="50"/>
      <c r="G5" s="50"/>
      <c r="H5" s="51"/>
      <c r="I5" s="52"/>
      <c r="J5" s="52"/>
      <c r="K5" s="52"/>
      <c r="L5" s="52"/>
      <c r="M5" s="52"/>
      <c r="N5" s="52"/>
      <c r="O5" s="52"/>
      <c r="P5" s="55" t="s">
        <v>28</v>
      </c>
      <c r="Q5" s="111">
        <f>Q98</f>
        <v>0</v>
      </c>
    </row>
    <row r="6" spans="1:18" ht="13.8" x14ac:dyDescent="0.25">
      <c r="A6" s="10" t="str">
        <f>KOPT!A6</f>
        <v>Tāme sastādīta: 2020.gada februārī</v>
      </c>
      <c r="B6" s="49"/>
      <c r="C6" s="49"/>
      <c r="D6" s="49"/>
      <c r="E6" s="54"/>
      <c r="F6" s="50"/>
      <c r="G6" s="50"/>
      <c r="H6" s="51"/>
      <c r="I6" s="52"/>
      <c r="J6" s="52"/>
      <c r="K6" s="52"/>
      <c r="L6" s="52"/>
      <c r="M6" s="52"/>
      <c r="N6" s="52"/>
      <c r="O6" s="52"/>
      <c r="P6" s="52"/>
      <c r="Q6" s="53"/>
    </row>
    <row r="7" spans="1:18" ht="20.25" customHeight="1" x14ac:dyDescent="0.25">
      <c r="A7" s="427" t="s">
        <v>5</v>
      </c>
      <c r="B7" s="442" t="s">
        <v>43</v>
      </c>
      <c r="C7" s="213"/>
      <c r="D7" s="213"/>
      <c r="E7" s="440" t="s">
        <v>6</v>
      </c>
      <c r="F7" s="427" t="s">
        <v>7</v>
      </c>
      <c r="G7" s="437" t="s">
        <v>8</v>
      </c>
      <c r="H7" s="437"/>
      <c r="I7" s="437"/>
      <c r="J7" s="437"/>
      <c r="K7" s="437"/>
      <c r="L7" s="439"/>
      <c r="M7" s="438" t="s">
        <v>11</v>
      </c>
      <c r="N7" s="437"/>
      <c r="O7" s="437"/>
      <c r="P7" s="437"/>
      <c r="Q7" s="439"/>
      <c r="R7" s="9"/>
    </row>
    <row r="8" spans="1:18" ht="78.75" customHeight="1" x14ac:dyDescent="0.25">
      <c r="A8" s="428"/>
      <c r="B8" s="443"/>
      <c r="C8" s="214"/>
      <c r="D8" s="214"/>
      <c r="E8" s="441"/>
      <c r="F8" s="428"/>
      <c r="G8" s="7" t="s">
        <v>9</v>
      </c>
      <c r="H8" s="7" t="s">
        <v>29</v>
      </c>
      <c r="I8" s="8" t="s">
        <v>30</v>
      </c>
      <c r="J8" s="8" t="s">
        <v>41</v>
      </c>
      <c r="K8" s="8" t="s">
        <v>31</v>
      </c>
      <c r="L8" s="8" t="s">
        <v>32</v>
      </c>
      <c r="M8" s="8" t="s">
        <v>10</v>
      </c>
      <c r="N8" s="8" t="s">
        <v>30</v>
      </c>
      <c r="O8" s="8" t="s">
        <v>41</v>
      </c>
      <c r="P8" s="8" t="s">
        <v>31</v>
      </c>
      <c r="Q8" s="8" t="s">
        <v>33</v>
      </c>
    </row>
    <row r="9" spans="1:18" x14ac:dyDescent="0.25">
      <c r="A9" s="16"/>
      <c r="B9" s="32"/>
      <c r="C9" s="184"/>
      <c r="D9" s="184"/>
      <c r="E9" s="28"/>
      <c r="F9" s="25"/>
      <c r="G9" s="34"/>
      <c r="H9" s="29"/>
      <c r="I9" s="31"/>
      <c r="J9" s="31"/>
      <c r="K9" s="35"/>
      <c r="L9" s="31"/>
      <c r="M9" s="35"/>
      <c r="N9" s="31"/>
      <c r="O9" s="35"/>
      <c r="P9" s="31"/>
      <c r="Q9" s="36"/>
    </row>
    <row r="10" spans="1:18" s="156" customFormat="1" x14ac:dyDescent="0.25">
      <c r="A10" s="192" t="s">
        <v>684</v>
      </c>
      <c r="B10" s="291" t="s">
        <v>2020</v>
      </c>
      <c r="C10" s="261"/>
      <c r="D10" s="266"/>
      <c r="E10" s="289"/>
      <c r="F10" s="290"/>
      <c r="G10" s="147"/>
      <c r="H10" s="107"/>
      <c r="I10" s="107"/>
      <c r="J10" s="107"/>
      <c r="K10" s="148"/>
      <c r="L10" s="107"/>
      <c r="M10" s="107"/>
      <c r="N10" s="107"/>
      <c r="O10" s="107"/>
      <c r="P10" s="107"/>
      <c r="Q10" s="107"/>
    </row>
    <row r="11" spans="1:18" s="156" customFormat="1" ht="39.6" x14ac:dyDescent="0.25">
      <c r="A11" s="192" t="s">
        <v>54</v>
      </c>
      <c r="B11" s="261" t="s">
        <v>2021</v>
      </c>
      <c r="C11" s="261" t="s">
        <v>2022</v>
      </c>
      <c r="D11" s="266" t="s">
        <v>2023</v>
      </c>
      <c r="E11" s="264" t="s">
        <v>99</v>
      </c>
      <c r="F11" s="298">
        <v>33</v>
      </c>
      <c r="G11" s="147"/>
      <c r="H11" s="107"/>
      <c r="I11" s="107"/>
      <c r="J11" s="107"/>
      <c r="K11" s="148"/>
      <c r="L11" s="107"/>
      <c r="M11" s="107"/>
      <c r="N11" s="107"/>
      <c r="O11" s="107"/>
      <c r="P11" s="107"/>
      <c r="Q11" s="107"/>
    </row>
    <row r="12" spans="1:18" s="156" customFormat="1" ht="26.4" x14ac:dyDescent="0.25">
      <c r="A12" s="192" t="s">
        <v>57</v>
      </c>
      <c r="B12" s="268" t="s">
        <v>2024</v>
      </c>
      <c r="C12" s="261" t="s">
        <v>2022</v>
      </c>
      <c r="D12" s="266" t="s">
        <v>2025</v>
      </c>
      <c r="E12" s="264" t="s">
        <v>99</v>
      </c>
      <c r="F12" s="298">
        <v>7</v>
      </c>
      <c r="G12" s="147"/>
      <c r="H12" s="107"/>
      <c r="I12" s="107"/>
      <c r="J12" s="107"/>
      <c r="K12" s="148"/>
      <c r="L12" s="107"/>
      <c r="M12" s="107"/>
      <c r="N12" s="107"/>
      <c r="O12" s="107"/>
      <c r="P12" s="107"/>
      <c r="Q12" s="107"/>
    </row>
    <row r="13" spans="1:18" s="156" customFormat="1" ht="26.4" x14ac:dyDescent="0.25">
      <c r="A13" s="192" t="s">
        <v>60</v>
      </c>
      <c r="B13" s="268" t="s">
        <v>2026</v>
      </c>
      <c r="C13" s="261" t="s">
        <v>2022</v>
      </c>
      <c r="D13" s="266" t="s">
        <v>2027</v>
      </c>
      <c r="E13" s="264" t="s">
        <v>99</v>
      </c>
      <c r="F13" s="298">
        <v>4</v>
      </c>
      <c r="G13" s="147"/>
      <c r="H13" s="107"/>
      <c r="I13" s="107"/>
      <c r="J13" s="107"/>
      <c r="K13" s="148"/>
      <c r="L13" s="107"/>
      <c r="M13" s="107"/>
      <c r="N13" s="107"/>
      <c r="O13" s="107"/>
      <c r="P13" s="107"/>
      <c r="Q13" s="107"/>
    </row>
    <row r="14" spans="1:18" s="156" customFormat="1" x14ac:dyDescent="0.25">
      <c r="A14" s="192" t="s">
        <v>62</v>
      </c>
      <c r="B14" s="261" t="s">
        <v>2028</v>
      </c>
      <c r="C14" s="261" t="s">
        <v>2029</v>
      </c>
      <c r="D14" s="266"/>
      <c r="E14" s="289" t="s">
        <v>56</v>
      </c>
      <c r="F14" s="298">
        <v>5</v>
      </c>
      <c r="G14" s="147"/>
      <c r="H14" s="107"/>
      <c r="I14" s="107"/>
      <c r="J14" s="107"/>
      <c r="K14" s="148"/>
      <c r="L14" s="107"/>
      <c r="M14" s="107"/>
      <c r="N14" s="107"/>
      <c r="O14" s="107"/>
      <c r="P14" s="107"/>
      <c r="Q14" s="107"/>
    </row>
    <row r="15" spans="1:18" s="156" customFormat="1" x14ac:dyDescent="0.25">
      <c r="A15" s="192" t="s">
        <v>64</v>
      </c>
      <c r="B15" s="261" t="s">
        <v>2030</v>
      </c>
      <c r="C15" s="261" t="s">
        <v>2029</v>
      </c>
      <c r="D15" s="266"/>
      <c r="E15" s="289" t="s">
        <v>56</v>
      </c>
      <c r="F15" s="298">
        <v>3</v>
      </c>
      <c r="G15" s="147"/>
      <c r="H15" s="107"/>
      <c r="I15" s="107"/>
      <c r="J15" s="107"/>
      <c r="K15" s="148"/>
      <c r="L15" s="107"/>
      <c r="M15" s="107"/>
      <c r="N15" s="107"/>
      <c r="O15" s="107"/>
      <c r="P15" s="107"/>
      <c r="Q15" s="107"/>
    </row>
    <row r="16" spans="1:18" s="156" customFormat="1" ht="26.4" x14ac:dyDescent="0.25">
      <c r="A16" s="192" t="s">
        <v>66</v>
      </c>
      <c r="B16" s="261" t="s">
        <v>2147</v>
      </c>
      <c r="C16" s="261" t="s">
        <v>2029</v>
      </c>
      <c r="D16" s="266" t="s">
        <v>2148</v>
      </c>
      <c r="E16" s="264" t="s">
        <v>99</v>
      </c>
      <c r="F16" s="298">
        <v>33</v>
      </c>
      <c r="G16" s="147"/>
      <c r="H16" s="107"/>
      <c r="I16" s="107"/>
      <c r="J16" s="107"/>
      <c r="K16" s="148"/>
      <c r="L16" s="107"/>
      <c r="M16" s="107"/>
      <c r="N16" s="107"/>
      <c r="O16" s="107"/>
      <c r="P16" s="107"/>
      <c r="Q16" s="107"/>
    </row>
    <row r="17" spans="1:17" s="239" customFormat="1" ht="26.4" x14ac:dyDescent="0.25">
      <c r="A17" s="192" t="s">
        <v>345</v>
      </c>
      <c r="B17" s="261" t="s">
        <v>2149</v>
      </c>
      <c r="C17" s="261" t="s">
        <v>2029</v>
      </c>
      <c r="D17" s="266"/>
      <c r="E17" s="289" t="s">
        <v>56</v>
      </c>
      <c r="F17" s="298">
        <v>72</v>
      </c>
      <c r="G17" s="147"/>
      <c r="H17" s="107"/>
      <c r="I17" s="107"/>
      <c r="J17" s="107"/>
      <c r="K17" s="148"/>
      <c r="L17" s="107"/>
      <c r="M17" s="107"/>
      <c r="N17" s="107"/>
      <c r="O17" s="107"/>
      <c r="P17" s="107"/>
      <c r="Q17" s="107"/>
    </row>
    <row r="18" spans="1:17" s="156" customFormat="1" ht="26.4" x14ac:dyDescent="0.25">
      <c r="A18" s="192" t="s">
        <v>741</v>
      </c>
      <c r="B18" s="261" t="s">
        <v>2150</v>
      </c>
      <c r="C18" s="261" t="s">
        <v>2029</v>
      </c>
      <c r="D18" s="266"/>
      <c r="E18" s="289" t="s">
        <v>56</v>
      </c>
      <c r="F18" s="298">
        <v>35</v>
      </c>
      <c r="G18" s="147"/>
      <c r="H18" s="107"/>
      <c r="I18" s="107"/>
      <c r="J18" s="107"/>
      <c r="K18" s="148"/>
      <c r="L18" s="107"/>
      <c r="M18" s="107"/>
      <c r="N18" s="107"/>
      <c r="O18" s="107"/>
      <c r="P18" s="107"/>
      <c r="Q18" s="107"/>
    </row>
    <row r="19" spans="1:17" s="156" customFormat="1" ht="26.4" x14ac:dyDescent="0.25">
      <c r="A19" s="192" t="s">
        <v>742</v>
      </c>
      <c r="B19" s="261" t="s">
        <v>2151</v>
      </c>
      <c r="C19" s="261" t="s">
        <v>2029</v>
      </c>
      <c r="D19" s="266" t="s">
        <v>2152</v>
      </c>
      <c r="E19" s="289" t="s">
        <v>1860</v>
      </c>
      <c r="F19" s="298">
        <v>2</v>
      </c>
      <c r="G19" s="147"/>
      <c r="H19" s="107"/>
      <c r="I19" s="107"/>
      <c r="J19" s="107"/>
      <c r="K19" s="148"/>
      <c r="L19" s="107"/>
      <c r="M19" s="107"/>
      <c r="N19" s="107"/>
      <c r="O19" s="107"/>
      <c r="P19" s="107"/>
      <c r="Q19" s="107"/>
    </row>
    <row r="20" spans="1:17" s="156" customFormat="1" x14ac:dyDescent="0.25">
      <c r="A20" s="192" t="s">
        <v>687</v>
      </c>
      <c r="B20" s="291" t="s">
        <v>2035</v>
      </c>
      <c r="C20" s="261"/>
      <c r="D20" s="266"/>
      <c r="E20" s="289"/>
      <c r="F20" s="298"/>
      <c r="G20" s="147"/>
      <c r="H20" s="107"/>
      <c r="I20" s="107"/>
      <c r="J20" s="107"/>
      <c r="K20" s="148"/>
      <c r="L20" s="107"/>
      <c r="M20" s="107"/>
      <c r="N20" s="107"/>
      <c r="O20" s="107"/>
      <c r="P20" s="107"/>
      <c r="Q20" s="107"/>
    </row>
    <row r="21" spans="1:17" s="156" customFormat="1" ht="26.4" x14ac:dyDescent="0.25">
      <c r="A21" s="192" t="s">
        <v>69</v>
      </c>
      <c r="B21" s="261" t="s">
        <v>2036</v>
      </c>
      <c r="C21" s="261" t="s">
        <v>2022</v>
      </c>
      <c r="D21" s="266" t="s">
        <v>2023</v>
      </c>
      <c r="E21" s="264" t="s">
        <v>99</v>
      </c>
      <c r="F21" s="298">
        <v>33</v>
      </c>
      <c r="G21" s="147"/>
      <c r="H21" s="107"/>
      <c r="I21" s="107"/>
      <c r="J21" s="107"/>
      <c r="K21" s="148"/>
      <c r="L21" s="107"/>
      <c r="M21" s="107"/>
      <c r="N21" s="107"/>
      <c r="O21" s="107"/>
      <c r="P21" s="107"/>
      <c r="Q21" s="107"/>
    </row>
    <row r="22" spans="1:17" s="156" customFormat="1" ht="39.6" x14ac:dyDescent="0.25">
      <c r="A22" s="192" t="s">
        <v>71</v>
      </c>
      <c r="B22" s="261" t="s">
        <v>2037</v>
      </c>
      <c r="C22" s="261"/>
      <c r="D22" s="266"/>
      <c r="E22" s="289" t="s">
        <v>56</v>
      </c>
      <c r="F22" s="298">
        <v>35</v>
      </c>
      <c r="G22" s="147"/>
      <c r="H22" s="107"/>
      <c r="I22" s="107"/>
      <c r="J22" s="107"/>
      <c r="K22" s="148"/>
      <c r="L22" s="107"/>
      <c r="M22" s="107"/>
      <c r="N22" s="107"/>
      <c r="O22" s="107"/>
      <c r="P22" s="107"/>
      <c r="Q22" s="107"/>
    </row>
    <row r="23" spans="1:17" s="156" customFormat="1" ht="26.4" x14ac:dyDescent="0.25">
      <c r="A23" s="192" t="s">
        <v>73</v>
      </c>
      <c r="B23" s="261" t="s">
        <v>2038</v>
      </c>
      <c r="C23" s="261" t="s">
        <v>2029</v>
      </c>
      <c r="D23" s="266"/>
      <c r="E23" s="289" t="s">
        <v>56</v>
      </c>
      <c r="F23" s="298">
        <v>5</v>
      </c>
      <c r="G23" s="147"/>
      <c r="H23" s="107"/>
      <c r="I23" s="107"/>
      <c r="J23" s="107"/>
      <c r="K23" s="148"/>
      <c r="L23" s="107"/>
      <c r="M23" s="107"/>
      <c r="N23" s="107"/>
      <c r="O23" s="107"/>
      <c r="P23" s="107"/>
      <c r="Q23" s="107"/>
    </row>
    <row r="24" spans="1:17" s="156" customFormat="1" ht="26.4" x14ac:dyDescent="0.25">
      <c r="A24" s="192" t="s">
        <v>76</v>
      </c>
      <c r="B24" s="261" t="s">
        <v>2039</v>
      </c>
      <c r="C24" s="261" t="s">
        <v>2029</v>
      </c>
      <c r="D24" s="266"/>
      <c r="E24" s="289" t="s">
        <v>56</v>
      </c>
      <c r="F24" s="298">
        <v>3</v>
      </c>
      <c r="G24" s="147"/>
      <c r="H24" s="107"/>
      <c r="I24" s="107"/>
      <c r="J24" s="107"/>
      <c r="K24" s="148"/>
      <c r="L24" s="107"/>
      <c r="M24" s="107"/>
      <c r="N24" s="107"/>
      <c r="O24" s="107"/>
      <c r="P24" s="107"/>
      <c r="Q24" s="107"/>
    </row>
    <row r="25" spans="1:17" s="156" customFormat="1" ht="39.6" x14ac:dyDescent="0.25">
      <c r="A25" s="192" t="s">
        <v>78</v>
      </c>
      <c r="B25" s="261" t="s">
        <v>2040</v>
      </c>
      <c r="C25" s="261" t="s">
        <v>2022</v>
      </c>
      <c r="D25" s="266" t="s">
        <v>2027</v>
      </c>
      <c r="E25" s="264" t="s">
        <v>99</v>
      </c>
      <c r="F25" s="298">
        <v>4</v>
      </c>
      <c r="G25" s="147"/>
      <c r="H25" s="107"/>
      <c r="I25" s="107"/>
      <c r="J25" s="107"/>
      <c r="K25" s="148"/>
      <c r="L25" s="107"/>
      <c r="M25" s="107"/>
      <c r="N25" s="107"/>
      <c r="O25" s="107"/>
      <c r="P25" s="107"/>
      <c r="Q25" s="107"/>
    </row>
    <row r="26" spans="1:17" s="156" customFormat="1" ht="39.6" x14ac:dyDescent="0.25">
      <c r="A26" s="192" t="s">
        <v>80</v>
      </c>
      <c r="B26" s="261" t="s">
        <v>2041</v>
      </c>
      <c r="C26" s="261" t="s">
        <v>2022</v>
      </c>
      <c r="D26" s="266" t="s">
        <v>2025</v>
      </c>
      <c r="E26" s="264" t="s">
        <v>99</v>
      </c>
      <c r="F26" s="298">
        <v>7</v>
      </c>
      <c r="G26" s="147"/>
      <c r="H26" s="107"/>
      <c r="I26" s="107"/>
      <c r="J26" s="107"/>
      <c r="K26" s="148"/>
      <c r="L26" s="107"/>
      <c r="M26" s="107"/>
      <c r="N26" s="107"/>
      <c r="O26" s="107"/>
      <c r="P26" s="107"/>
      <c r="Q26" s="107"/>
    </row>
    <row r="27" spans="1:17" s="156" customFormat="1" ht="26.4" x14ac:dyDescent="0.25">
      <c r="A27" s="192" t="s">
        <v>82</v>
      </c>
      <c r="B27" s="261" t="s">
        <v>2153</v>
      </c>
      <c r="C27" s="261"/>
      <c r="D27" s="266" t="s">
        <v>2148</v>
      </c>
      <c r="E27" s="264" t="s">
        <v>99</v>
      </c>
      <c r="F27" s="298">
        <v>33</v>
      </c>
      <c r="G27" s="147"/>
      <c r="H27" s="107"/>
      <c r="I27" s="107"/>
      <c r="J27" s="107"/>
      <c r="K27" s="148"/>
      <c r="L27" s="107"/>
      <c r="M27" s="107"/>
      <c r="N27" s="107"/>
      <c r="O27" s="107"/>
      <c r="P27" s="107"/>
      <c r="Q27" s="107"/>
    </row>
    <row r="28" spans="1:17" s="156" customFormat="1" x14ac:dyDescent="0.25">
      <c r="A28" s="192" t="s">
        <v>689</v>
      </c>
      <c r="B28" s="291" t="s">
        <v>68</v>
      </c>
      <c r="C28" s="261"/>
      <c r="D28" s="266"/>
      <c r="E28" s="289"/>
      <c r="F28" s="298"/>
      <c r="G28" s="147"/>
      <c r="H28" s="107"/>
      <c r="I28" s="107"/>
      <c r="J28" s="107"/>
      <c r="K28" s="148"/>
      <c r="L28" s="107"/>
      <c r="M28" s="107"/>
      <c r="N28" s="107"/>
      <c r="O28" s="107"/>
      <c r="P28" s="107"/>
      <c r="Q28" s="107"/>
    </row>
    <row r="29" spans="1:17" s="156" customFormat="1" ht="39.6" x14ac:dyDescent="0.25">
      <c r="A29" s="192" t="s">
        <v>85</v>
      </c>
      <c r="B29" s="261" t="s">
        <v>2154</v>
      </c>
      <c r="C29" s="261"/>
      <c r="D29" s="266"/>
      <c r="E29" s="264" t="s">
        <v>75</v>
      </c>
      <c r="F29" s="298">
        <v>86</v>
      </c>
      <c r="G29" s="147"/>
      <c r="H29" s="107"/>
      <c r="I29" s="107"/>
      <c r="J29" s="107"/>
      <c r="K29" s="148"/>
      <c r="L29" s="107"/>
      <c r="M29" s="107"/>
      <c r="N29" s="107"/>
      <c r="O29" s="107"/>
      <c r="P29" s="107"/>
      <c r="Q29" s="107"/>
    </row>
    <row r="30" spans="1:17" s="156" customFormat="1" ht="26.4" x14ac:dyDescent="0.25">
      <c r="A30" s="192" t="s">
        <v>87</v>
      </c>
      <c r="B30" s="253" t="s">
        <v>2155</v>
      </c>
      <c r="C30" s="253"/>
      <c r="D30" s="283" t="s">
        <v>2156</v>
      </c>
      <c r="E30" s="289" t="s">
        <v>2145</v>
      </c>
      <c r="F30" s="298">
        <v>1</v>
      </c>
      <c r="G30" s="147"/>
      <c r="H30" s="107"/>
      <c r="I30" s="107"/>
      <c r="J30" s="107"/>
      <c r="K30" s="148"/>
      <c r="L30" s="107"/>
      <c r="M30" s="107"/>
      <c r="N30" s="107"/>
      <c r="O30" s="107"/>
      <c r="P30" s="107"/>
      <c r="Q30" s="107"/>
    </row>
    <row r="31" spans="1:17" s="156" customFormat="1" ht="39.6" x14ac:dyDescent="0.25">
      <c r="A31" s="192" t="s">
        <v>90</v>
      </c>
      <c r="B31" s="240" t="s">
        <v>2157</v>
      </c>
      <c r="C31" s="240"/>
      <c r="D31" s="240"/>
      <c r="E31" s="289" t="s">
        <v>2145</v>
      </c>
      <c r="F31" s="247">
        <v>10</v>
      </c>
      <c r="G31" s="147"/>
      <c r="H31" s="107"/>
      <c r="I31" s="107"/>
      <c r="J31" s="107"/>
      <c r="K31" s="148"/>
      <c r="L31" s="107"/>
      <c r="M31" s="107"/>
      <c r="N31" s="107"/>
      <c r="O31" s="107"/>
      <c r="P31" s="107"/>
      <c r="Q31" s="107"/>
    </row>
    <row r="32" spans="1:17" s="156" customFormat="1" ht="26.4" x14ac:dyDescent="0.25">
      <c r="A32" s="192" t="s">
        <v>93</v>
      </c>
      <c r="B32" s="240" t="s">
        <v>2158</v>
      </c>
      <c r="C32" s="240"/>
      <c r="D32" s="240"/>
      <c r="E32" s="289" t="s">
        <v>2145</v>
      </c>
      <c r="F32" s="247">
        <v>2</v>
      </c>
      <c r="G32" s="147"/>
      <c r="H32" s="107"/>
      <c r="I32" s="107"/>
      <c r="J32" s="107"/>
      <c r="K32" s="148"/>
      <c r="L32" s="107"/>
      <c r="M32" s="107"/>
      <c r="N32" s="107"/>
      <c r="O32" s="107"/>
      <c r="P32" s="107"/>
      <c r="Q32" s="107"/>
    </row>
    <row r="33" spans="1:17" s="156" customFormat="1" x14ac:dyDescent="0.25">
      <c r="A33" s="192" t="s">
        <v>95</v>
      </c>
      <c r="B33" s="193" t="s">
        <v>2159</v>
      </c>
      <c r="C33" s="193"/>
      <c r="D33" s="240"/>
      <c r="E33" s="289" t="s">
        <v>2145</v>
      </c>
      <c r="F33" s="247">
        <v>6</v>
      </c>
      <c r="G33" s="154"/>
      <c r="H33" s="107"/>
      <c r="I33" s="110"/>
      <c r="J33" s="56"/>
      <c r="K33" s="148"/>
      <c r="L33" s="107"/>
      <c r="M33" s="107"/>
      <c r="N33" s="107"/>
      <c r="O33" s="107"/>
      <c r="P33" s="107"/>
      <c r="Q33" s="107"/>
    </row>
    <row r="34" spans="1:17" s="156" customFormat="1" ht="39.6" x14ac:dyDescent="0.25">
      <c r="A34" s="192" t="s">
        <v>97</v>
      </c>
      <c r="B34" s="240" t="s">
        <v>2160</v>
      </c>
      <c r="C34" s="240"/>
      <c r="D34" s="240"/>
      <c r="E34" s="289" t="s">
        <v>2145</v>
      </c>
      <c r="F34" s="247">
        <v>6</v>
      </c>
      <c r="G34" s="147"/>
      <c r="H34" s="107"/>
      <c r="I34" s="107"/>
      <c r="J34" s="107"/>
      <c r="K34" s="148"/>
      <c r="L34" s="107"/>
      <c r="M34" s="107"/>
      <c r="N34" s="107"/>
      <c r="O34" s="107"/>
      <c r="P34" s="107"/>
      <c r="Q34" s="107"/>
    </row>
    <row r="35" spans="1:17" s="156" customFormat="1" ht="39.6" x14ac:dyDescent="0.25">
      <c r="A35" s="192" t="s">
        <v>100</v>
      </c>
      <c r="B35" s="240" t="s">
        <v>2161</v>
      </c>
      <c r="C35" s="240"/>
      <c r="D35" s="240"/>
      <c r="E35" s="289" t="s">
        <v>2145</v>
      </c>
      <c r="F35" s="299">
        <v>1</v>
      </c>
      <c r="G35" s="147"/>
      <c r="H35" s="107"/>
      <c r="I35" s="107"/>
      <c r="J35" s="107"/>
      <c r="K35" s="148"/>
      <c r="L35" s="107"/>
      <c r="M35" s="107"/>
      <c r="N35" s="107"/>
      <c r="O35" s="107"/>
      <c r="P35" s="107"/>
      <c r="Q35" s="107"/>
    </row>
    <row r="36" spans="1:17" s="156" customFormat="1" ht="39.6" x14ac:dyDescent="0.25">
      <c r="A36" s="192" t="s">
        <v>101</v>
      </c>
      <c r="B36" s="240" t="s">
        <v>2162</v>
      </c>
      <c r="C36" s="240"/>
      <c r="D36" s="240"/>
      <c r="E36" s="236" t="s">
        <v>56</v>
      </c>
      <c r="F36" s="247">
        <v>7</v>
      </c>
      <c r="G36" s="154"/>
      <c r="H36" s="107"/>
      <c r="I36" s="110"/>
      <c r="J36" s="56"/>
      <c r="K36" s="110"/>
      <c r="L36" s="107"/>
      <c r="M36" s="107"/>
      <c r="N36" s="107"/>
      <c r="O36" s="107"/>
      <c r="P36" s="107"/>
      <c r="Q36" s="107"/>
    </row>
    <row r="37" spans="1:17" s="156" customFormat="1" ht="26.4" x14ac:dyDescent="0.25">
      <c r="A37" s="192" t="s">
        <v>102</v>
      </c>
      <c r="B37" s="240" t="s">
        <v>2163</v>
      </c>
      <c r="C37" s="240"/>
      <c r="D37" s="240"/>
      <c r="E37" s="236" t="s">
        <v>2145</v>
      </c>
      <c r="F37" s="299">
        <v>1</v>
      </c>
      <c r="G37" s="154"/>
      <c r="H37" s="107"/>
      <c r="I37" s="107"/>
      <c r="J37" s="56"/>
      <c r="K37" s="110"/>
      <c r="L37" s="107"/>
      <c r="M37" s="107"/>
      <c r="N37" s="107"/>
      <c r="O37" s="107"/>
      <c r="P37" s="107"/>
      <c r="Q37" s="107"/>
    </row>
    <row r="38" spans="1:17" s="156" customFormat="1" ht="26.4" x14ac:dyDescent="0.25">
      <c r="A38" s="192" t="s">
        <v>103</v>
      </c>
      <c r="B38" s="240" t="s">
        <v>2052</v>
      </c>
      <c r="C38" s="240"/>
      <c r="D38" s="240"/>
      <c r="E38" s="236" t="s">
        <v>2145</v>
      </c>
      <c r="F38" s="299">
        <v>2</v>
      </c>
      <c r="G38" s="154"/>
      <c r="H38" s="107"/>
      <c r="I38" s="107"/>
      <c r="J38" s="56"/>
      <c r="K38" s="110"/>
      <c r="L38" s="107"/>
      <c r="M38" s="107"/>
      <c r="N38" s="107"/>
      <c r="O38" s="107"/>
      <c r="P38" s="107"/>
      <c r="Q38" s="107"/>
    </row>
    <row r="39" spans="1:17" s="156" customFormat="1" ht="52.8" x14ac:dyDescent="0.25">
      <c r="A39" s="192" t="s">
        <v>104</v>
      </c>
      <c r="B39" s="240" t="s">
        <v>2059</v>
      </c>
      <c r="C39" s="240"/>
      <c r="D39" s="240" t="s">
        <v>2060</v>
      </c>
      <c r="E39" s="264" t="s">
        <v>75</v>
      </c>
      <c r="F39" s="299">
        <v>32</v>
      </c>
      <c r="G39" s="147"/>
      <c r="H39" s="107"/>
      <c r="I39" s="107"/>
      <c r="J39" s="107"/>
      <c r="K39" s="148"/>
      <c r="L39" s="107"/>
      <c r="M39" s="107"/>
      <c r="N39" s="107"/>
      <c r="O39" s="107"/>
      <c r="P39" s="107"/>
      <c r="Q39" s="107"/>
    </row>
    <row r="40" spans="1:17" s="156" customFormat="1" ht="52.8" x14ac:dyDescent="0.25">
      <c r="A40" s="192" t="s">
        <v>105</v>
      </c>
      <c r="B40" s="240" t="s">
        <v>2061</v>
      </c>
      <c r="C40" s="240"/>
      <c r="D40" s="240"/>
      <c r="E40" s="264" t="s">
        <v>75</v>
      </c>
      <c r="F40" s="299">
        <v>54</v>
      </c>
      <c r="G40" s="147"/>
      <c r="H40" s="107"/>
      <c r="I40" s="107"/>
      <c r="J40" s="107"/>
      <c r="K40" s="148"/>
      <c r="L40" s="107"/>
      <c r="M40" s="107"/>
      <c r="N40" s="107"/>
      <c r="O40" s="107"/>
      <c r="P40" s="107"/>
      <c r="Q40" s="107"/>
    </row>
    <row r="41" spans="1:17" s="156" customFormat="1" ht="26.4" x14ac:dyDescent="0.25">
      <c r="A41" s="192" t="s">
        <v>106</v>
      </c>
      <c r="B41" s="240" t="s">
        <v>2164</v>
      </c>
      <c r="C41" s="240"/>
      <c r="D41" s="240"/>
      <c r="E41" s="264" t="s">
        <v>75</v>
      </c>
      <c r="F41" s="247">
        <v>32</v>
      </c>
      <c r="G41" s="147"/>
      <c r="H41" s="107"/>
      <c r="I41" s="107"/>
      <c r="J41" s="107"/>
      <c r="K41" s="148"/>
      <c r="L41" s="107"/>
      <c r="M41" s="107"/>
      <c r="N41" s="107"/>
      <c r="O41" s="107"/>
      <c r="P41" s="107"/>
      <c r="Q41" s="107"/>
    </row>
    <row r="42" spans="1:17" s="156" customFormat="1" x14ac:dyDescent="0.25">
      <c r="A42" s="191" t="s">
        <v>679</v>
      </c>
      <c r="B42" s="188" t="s">
        <v>2063</v>
      </c>
      <c r="C42" s="240"/>
      <c r="D42" s="240"/>
      <c r="E42" s="236"/>
      <c r="F42" s="247"/>
      <c r="G42" s="147"/>
      <c r="H42" s="107"/>
      <c r="I42" s="107"/>
      <c r="J42" s="107"/>
      <c r="K42" s="148"/>
      <c r="L42" s="107"/>
      <c r="M42" s="107"/>
      <c r="N42" s="107"/>
      <c r="O42" s="107"/>
      <c r="P42" s="107"/>
      <c r="Q42" s="107"/>
    </row>
    <row r="43" spans="1:17" s="156" customFormat="1" ht="52.8" x14ac:dyDescent="0.25">
      <c r="A43" s="192" t="s">
        <v>398</v>
      </c>
      <c r="B43" s="240" t="s">
        <v>2165</v>
      </c>
      <c r="C43" s="240"/>
      <c r="D43" s="240"/>
      <c r="E43" s="236" t="s">
        <v>59</v>
      </c>
      <c r="F43" s="247">
        <v>1</v>
      </c>
      <c r="G43" s="147"/>
      <c r="H43" s="107"/>
      <c r="I43" s="107"/>
      <c r="J43" s="107"/>
      <c r="K43" s="148"/>
      <c r="L43" s="107"/>
      <c r="M43" s="107"/>
      <c r="N43" s="107"/>
      <c r="O43" s="107"/>
      <c r="P43" s="107"/>
      <c r="Q43" s="107"/>
    </row>
    <row r="44" spans="1:17" s="156" customFormat="1" ht="26.4" x14ac:dyDescent="0.25">
      <c r="A44" s="192" t="s">
        <v>791</v>
      </c>
      <c r="B44" s="240" t="s">
        <v>2070</v>
      </c>
      <c r="C44" s="240"/>
      <c r="D44" s="240"/>
      <c r="E44" s="236" t="s">
        <v>56</v>
      </c>
      <c r="F44" s="247">
        <v>20</v>
      </c>
      <c r="G44" s="147"/>
      <c r="H44" s="107"/>
      <c r="I44" s="107"/>
      <c r="J44" s="107"/>
      <c r="K44" s="148"/>
      <c r="L44" s="107"/>
      <c r="M44" s="107"/>
      <c r="N44" s="107"/>
      <c r="O44" s="107"/>
      <c r="P44" s="107"/>
      <c r="Q44" s="107"/>
    </row>
    <row r="45" spans="1:17" s="156" customFormat="1" ht="39.6" x14ac:dyDescent="0.25">
      <c r="A45" s="192" t="s">
        <v>792</v>
      </c>
      <c r="B45" s="240" t="s">
        <v>2166</v>
      </c>
      <c r="C45" s="240"/>
      <c r="D45" s="240" t="s">
        <v>1061</v>
      </c>
      <c r="E45" s="236" t="s">
        <v>2167</v>
      </c>
      <c r="F45" s="247">
        <v>3</v>
      </c>
      <c r="G45" s="147"/>
      <c r="H45" s="107"/>
      <c r="I45" s="107"/>
      <c r="J45" s="107"/>
      <c r="K45" s="148"/>
      <c r="L45" s="107"/>
      <c r="M45" s="107"/>
      <c r="N45" s="107"/>
      <c r="O45" s="107"/>
      <c r="P45" s="107"/>
      <c r="Q45" s="107"/>
    </row>
    <row r="46" spans="1:17" s="156" customFormat="1" ht="26.4" x14ac:dyDescent="0.25">
      <c r="A46" s="192" t="s">
        <v>793</v>
      </c>
      <c r="B46" s="240" t="s">
        <v>2168</v>
      </c>
      <c r="C46" s="240"/>
      <c r="D46" s="240" t="s">
        <v>1061</v>
      </c>
      <c r="E46" s="236" t="s">
        <v>59</v>
      </c>
      <c r="F46" s="247">
        <v>1</v>
      </c>
      <c r="G46" s="147"/>
      <c r="H46" s="107"/>
      <c r="I46" s="107"/>
      <c r="J46" s="107"/>
      <c r="K46" s="148"/>
      <c r="L46" s="107"/>
      <c r="M46" s="107"/>
      <c r="N46" s="107"/>
      <c r="O46" s="107"/>
      <c r="P46" s="107"/>
      <c r="Q46" s="107"/>
    </row>
    <row r="47" spans="1:17" s="156" customFormat="1" ht="39.6" x14ac:dyDescent="0.25">
      <c r="A47" s="192" t="s">
        <v>794</v>
      </c>
      <c r="B47" s="240" t="s">
        <v>2169</v>
      </c>
      <c r="C47" s="240"/>
      <c r="D47" s="240"/>
      <c r="E47" s="264" t="s">
        <v>99</v>
      </c>
      <c r="F47" s="247">
        <v>2</v>
      </c>
      <c r="G47" s="147"/>
      <c r="H47" s="107"/>
      <c r="I47" s="107"/>
      <c r="J47" s="107"/>
      <c r="K47" s="148"/>
      <c r="L47" s="107"/>
      <c r="M47" s="107"/>
      <c r="N47" s="107"/>
      <c r="O47" s="107"/>
      <c r="P47" s="107"/>
      <c r="Q47" s="107"/>
    </row>
    <row r="48" spans="1:17" s="156" customFormat="1" x14ac:dyDescent="0.25">
      <c r="A48" s="192" t="s">
        <v>692</v>
      </c>
      <c r="B48" s="190" t="s">
        <v>2071</v>
      </c>
      <c r="C48" s="235"/>
      <c r="D48" s="235"/>
      <c r="E48" s="236"/>
      <c r="F48" s="247"/>
      <c r="G48" s="147"/>
      <c r="H48" s="107"/>
      <c r="I48" s="107"/>
      <c r="J48" s="107"/>
      <c r="K48" s="148"/>
      <c r="L48" s="107"/>
      <c r="M48" s="107"/>
      <c r="N48" s="107"/>
      <c r="O48" s="107"/>
      <c r="P48" s="107"/>
      <c r="Q48" s="107"/>
    </row>
    <row r="49" spans="1:17" s="156" customFormat="1" x14ac:dyDescent="0.25">
      <c r="A49" s="192"/>
      <c r="B49" s="251" t="s">
        <v>2170</v>
      </c>
      <c r="C49" s="235"/>
      <c r="D49" s="235"/>
      <c r="E49" s="236"/>
      <c r="F49" s="247"/>
      <c r="G49" s="147"/>
      <c r="H49" s="107"/>
      <c r="I49" s="107"/>
      <c r="J49" s="107"/>
      <c r="K49" s="148"/>
      <c r="L49" s="107"/>
      <c r="M49" s="107"/>
      <c r="N49" s="107"/>
      <c r="O49" s="107"/>
      <c r="P49" s="107"/>
      <c r="Q49" s="107"/>
    </row>
    <row r="50" spans="1:17" s="156" customFormat="1" ht="39.6" x14ac:dyDescent="0.25">
      <c r="A50" s="192" t="s">
        <v>820</v>
      </c>
      <c r="B50" s="235" t="s">
        <v>2171</v>
      </c>
      <c r="C50" s="235" t="s">
        <v>2172</v>
      </c>
      <c r="D50" s="235" t="s">
        <v>2173</v>
      </c>
      <c r="E50" s="236" t="s">
        <v>347</v>
      </c>
      <c r="F50" s="247">
        <v>2</v>
      </c>
      <c r="G50" s="147"/>
      <c r="H50" s="107"/>
      <c r="I50" s="107"/>
      <c r="J50" s="107"/>
      <c r="K50" s="148"/>
      <c r="L50" s="107"/>
      <c r="M50" s="107"/>
      <c r="N50" s="107"/>
      <c r="O50" s="107"/>
      <c r="P50" s="107"/>
      <c r="Q50" s="107"/>
    </row>
    <row r="51" spans="1:17" s="156" customFormat="1" ht="39.6" x14ac:dyDescent="0.25">
      <c r="A51" s="192" t="s">
        <v>821</v>
      </c>
      <c r="B51" s="235" t="s">
        <v>2171</v>
      </c>
      <c r="C51" s="235" t="s">
        <v>2172</v>
      </c>
      <c r="D51" s="235" t="s">
        <v>2174</v>
      </c>
      <c r="E51" s="236" t="s">
        <v>347</v>
      </c>
      <c r="F51" s="247">
        <v>1</v>
      </c>
      <c r="G51" s="147"/>
      <c r="H51" s="107"/>
      <c r="I51" s="107"/>
      <c r="J51" s="107"/>
      <c r="K51" s="148"/>
      <c r="L51" s="107"/>
      <c r="M51" s="107"/>
      <c r="N51" s="107"/>
      <c r="O51" s="107"/>
      <c r="P51" s="107"/>
      <c r="Q51" s="107"/>
    </row>
    <row r="52" spans="1:17" s="156" customFormat="1" ht="39.6" x14ac:dyDescent="0.25">
      <c r="A52" s="192" t="s">
        <v>822</v>
      </c>
      <c r="B52" s="235" t="s">
        <v>2171</v>
      </c>
      <c r="C52" s="235" t="s">
        <v>2172</v>
      </c>
      <c r="D52" s="235" t="s">
        <v>2175</v>
      </c>
      <c r="E52" s="236" t="s">
        <v>347</v>
      </c>
      <c r="F52" s="247">
        <v>4</v>
      </c>
      <c r="G52" s="147"/>
      <c r="H52" s="107"/>
      <c r="I52" s="107"/>
      <c r="J52" s="107"/>
      <c r="K52" s="148"/>
      <c r="L52" s="107"/>
      <c r="M52" s="107"/>
      <c r="N52" s="107"/>
      <c r="O52" s="107"/>
      <c r="P52" s="107"/>
      <c r="Q52" s="107"/>
    </row>
    <row r="53" spans="1:17" s="156" customFormat="1" ht="39.6" x14ac:dyDescent="0.25">
      <c r="A53" s="192" t="s">
        <v>823</v>
      </c>
      <c r="B53" s="235" t="s">
        <v>2171</v>
      </c>
      <c r="C53" s="235" t="s">
        <v>2172</v>
      </c>
      <c r="D53" s="235" t="s">
        <v>2176</v>
      </c>
      <c r="E53" s="236" t="s">
        <v>347</v>
      </c>
      <c r="F53" s="247">
        <v>5</v>
      </c>
      <c r="G53" s="147"/>
      <c r="H53" s="107"/>
      <c r="I53" s="107"/>
      <c r="J53" s="107"/>
      <c r="K53" s="148"/>
      <c r="L53" s="107"/>
      <c r="M53" s="107"/>
      <c r="N53" s="107"/>
      <c r="O53" s="107"/>
      <c r="P53" s="107"/>
      <c r="Q53" s="107"/>
    </row>
    <row r="54" spans="1:17" s="156" customFormat="1" ht="39.6" x14ac:dyDescent="0.25">
      <c r="A54" s="192" t="s">
        <v>824</v>
      </c>
      <c r="B54" s="235" t="s">
        <v>2171</v>
      </c>
      <c r="C54" s="235" t="s">
        <v>2172</v>
      </c>
      <c r="D54" s="235" t="s">
        <v>2177</v>
      </c>
      <c r="E54" s="236" t="s">
        <v>347</v>
      </c>
      <c r="F54" s="247">
        <v>12</v>
      </c>
      <c r="G54" s="147"/>
      <c r="H54" s="107"/>
      <c r="I54" s="107"/>
      <c r="J54" s="107"/>
      <c r="K54" s="148"/>
      <c r="L54" s="107"/>
      <c r="M54" s="107"/>
      <c r="N54" s="107"/>
      <c r="O54" s="107"/>
      <c r="P54" s="107"/>
      <c r="Q54" s="107"/>
    </row>
    <row r="55" spans="1:17" s="156" customFormat="1" ht="39.6" x14ac:dyDescent="0.25">
      <c r="A55" s="192" t="s">
        <v>825</v>
      </c>
      <c r="B55" s="235" t="s">
        <v>2178</v>
      </c>
      <c r="C55" s="235" t="s">
        <v>2172</v>
      </c>
      <c r="D55" s="235" t="s">
        <v>2179</v>
      </c>
      <c r="E55" s="236" t="s">
        <v>347</v>
      </c>
      <c r="F55" s="247">
        <v>3</v>
      </c>
      <c r="G55" s="147"/>
      <c r="H55" s="107"/>
      <c r="I55" s="107"/>
      <c r="J55" s="107"/>
      <c r="K55" s="148"/>
      <c r="L55" s="107"/>
      <c r="M55" s="107"/>
      <c r="N55" s="107"/>
      <c r="O55" s="107"/>
      <c r="P55" s="107"/>
      <c r="Q55" s="107"/>
    </row>
    <row r="56" spans="1:17" s="156" customFormat="1" ht="39.6" x14ac:dyDescent="0.25">
      <c r="A56" s="192" t="s">
        <v>826</v>
      </c>
      <c r="B56" s="234" t="s">
        <v>2178</v>
      </c>
      <c r="C56" s="244" t="s">
        <v>2172</v>
      </c>
      <c r="D56" s="244" t="s">
        <v>2050</v>
      </c>
      <c r="E56" s="236" t="s">
        <v>347</v>
      </c>
      <c r="F56" s="299">
        <v>5</v>
      </c>
      <c r="G56" s="147"/>
      <c r="H56" s="107"/>
      <c r="I56" s="107"/>
      <c r="J56" s="107"/>
      <c r="K56" s="148"/>
      <c r="L56" s="107"/>
      <c r="M56" s="107"/>
      <c r="N56" s="107"/>
      <c r="O56" s="107"/>
      <c r="P56" s="107"/>
      <c r="Q56" s="107"/>
    </row>
    <row r="57" spans="1:17" s="156" customFormat="1" ht="39.6" x14ac:dyDescent="0.25">
      <c r="A57" s="192" t="s">
        <v>827</v>
      </c>
      <c r="B57" s="235" t="s">
        <v>2180</v>
      </c>
      <c r="C57" s="235" t="s">
        <v>2172</v>
      </c>
      <c r="D57" s="235" t="s">
        <v>2181</v>
      </c>
      <c r="E57" s="236" t="s">
        <v>347</v>
      </c>
      <c r="F57" s="247">
        <v>1</v>
      </c>
      <c r="G57" s="147"/>
      <c r="H57" s="107"/>
      <c r="I57" s="107"/>
      <c r="J57" s="107"/>
      <c r="K57" s="148"/>
      <c r="L57" s="107"/>
      <c r="M57" s="107"/>
      <c r="N57" s="107"/>
      <c r="O57" s="107"/>
      <c r="P57" s="107"/>
      <c r="Q57" s="107"/>
    </row>
    <row r="58" spans="1:17" s="156" customFormat="1" ht="39.6" x14ac:dyDescent="0.25">
      <c r="A58" s="192" t="s">
        <v>828</v>
      </c>
      <c r="B58" s="235" t="s">
        <v>2180</v>
      </c>
      <c r="C58" s="235" t="s">
        <v>2172</v>
      </c>
      <c r="D58" s="235" t="s">
        <v>2182</v>
      </c>
      <c r="E58" s="236" t="s">
        <v>347</v>
      </c>
      <c r="F58" s="247">
        <v>1</v>
      </c>
      <c r="G58" s="147"/>
      <c r="H58" s="107"/>
      <c r="I58" s="107"/>
      <c r="J58" s="107"/>
      <c r="K58" s="148"/>
      <c r="L58" s="107"/>
      <c r="M58" s="107"/>
      <c r="N58" s="107"/>
      <c r="O58" s="107"/>
      <c r="P58" s="107"/>
      <c r="Q58" s="107"/>
    </row>
    <row r="59" spans="1:17" s="156" customFormat="1" ht="39.6" x14ac:dyDescent="0.25">
      <c r="A59" s="192" t="s">
        <v>829</v>
      </c>
      <c r="B59" s="234" t="s">
        <v>2180</v>
      </c>
      <c r="C59" s="234" t="s">
        <v>2172</v>
      </c>
      <c r="D59" s="234" t="s">
        <v>2183</v>
      </c>
      <c r="E59" s="236" t="s">
        <v>347</v>
      </c>
      <c r="F59" s="300">
        <v>3</v>
      </c>
      <c r="G59" s="147"/>
      <c r="H59" s="107"/>
      <c r="I59" s="107"/>
      <c r="J59" s="107"/>
      <c r="K59" s="148"/>
      <c r="L59" s="107"/>
      <c r="M59" s="107"/>
      <c r="N59" s="107"/>
      <c r="O59" s="107"/>
      <c r="P59" s="107"/>
      <c r="Q59" s="107"/>
    </row>
    <row r="60" spans="1:17" s="156" customFormat="1" ht="26.4" x14ac:dyDescent="0.25">
      <c r="A60" s="192" t="s">
        <v>830</v>
      </c>
      <c r="B60" s="235" t="s">
        <v>2184</v>
      </c>
      <c r="C60" s="235" t="s">
        <v>1041</v>
      </c>
      <c r="D60" s="235" t="s">
        <v>2185</v>
      </c>
      <c r="E60" s="236" t="s">
        <v>59</v>
      </c>
      <c r="F60" s="300">
        <v>3</v>
      </c>
      <c r="G60" s="147"/>
      <c r="H60" s="107"/>
      <c r="I60" s="107"/>
      <c r="J60" s="107"/>
      <c r="K60" s="148"/>
      <c r="L60" s="107"/>
      <c r="M60" s="107"/>
      <c r="N60" s="107"/>
      <c r="O60" s="107"/>
      <c r="P60" s="107"/>
      <c r="Q60" s="107"/>
    </row>
    <row r="61" spans="1:17" s="156" customFormat="1" ht="26.4" x14ac:dyDescent="0.25">
      <c r="A61" s="192" t="s">
        <v>831</v>
      </c>
      <c r="B61" s="235" t="s">
        <v>2186</v>
      </c>
      <c r="C61" s="235" t="s">
        <v>1041</v>
      </c>
      <c r="D61" s="235" t="s">
        <v>2187</v>
      </c>
      <c r="E61" s="236" t="s">
        <v>347</v>
      </c>
      <c r="F61" s="300">
        <v>3</v>
      </c>
      <c r="G61" s="147"/>
      <c r="H61" s="107"/>
      <c r="I61" s="107"/>
      <c r="J61" s="107"/>
      <c r="K61" s="148"/>
      <c r="L61" s="107"/>
      <c r="M61" s="107"/>
      <c r="N61" s="107"/>
      <c r="O61" s="107"/>
      <c r="P61" s="107"/>
      <c r="Q61" s="107"/>
    </row>
    <row r="62" spans="1:17" s="156" customFormat="1" ht="26.4" x14ac:dyDescent="0.25">
      <c r="A62" s="192" t="s">
        <v>832</v>
      </c>
      <c r="B62" s="193" t="s">
        <v>2188</v>
      </c>
      <c r="C62" s="193"/>
      <c r="D62" s="235" t="s">
        <v>2189</v>
      </c>
      <c r="E62" s="236" t="s">
        <v>2145</v>
      </c>
      <c r="F62" s="300">
        <v>3</v>
      </c>
      <c r="G62" s="147"/>
      <c r="H62" s="107"/>
      <c r="I62" s="107"/>
      <c r="J62" s="107"/>
      <c r="K62" s="148"/>
      <c r="L62" s="107"/>
      <c r="M62" s="107"/>
      <c r="N62" s="107"/>
      <c r="O62" s="107"/>
      <c r="P62" s="107"/>
      <c r="Q62" s="107"/>
    </row>
    <row r="63" spans="1:17" s="156" customFormat="1" ht="39.6" x14ac:dyDescent="0.25">
      <c r="A63" s="192" t="s">
        <v>1937</v>
      </c>
      <c r="B63" s="190" t="s">
        <v>2190</v>
      </c>
      <c r="C63" s="235"/>
      <c r="D63" s="235"/>
      <c r="E63" s="236"/>
      <c r="F63" s="300"/>
      <c r="G63" s="147"/>
      <c r="H63" s="107"/>
      <c r="I63" s="107"/>
      <c r="J63" s="107"/>
      <c r="K63" s="148"/>
      <c r="L63" s="107"/>
      <c r="M63" s="107"/>
      <c r="N63" s="107"/>
      <c r="O63" s="107"/>
      <c r="P63" s="107"/>
      <c r="Q63" s="107"/>
    </row>
    <row r="64" spans="1:17" s="156" customFormat="1" ht="66" x14ac:dyDescent="0.25">
      <c r="A64" s="192" t="s">
        <v>983</v>
      </c>
      <c r="B64" s="235" t="s">
        <v>2191</v>
      </c>
      <c r="C64" s="235" t="s">
        <v>2192</v>
      </c>
      <c r="D64" s="235" t="s">
        <v>2193</v>
      </c>
      <c r="E64" s="236" t="s">
        <v>59</v>
      </c>
      <c r="F64" s="300">
        <v>4</v>
      </c>
      <c r="G64" s="147"/>
      <c r="H64" s="107"/>
      <c r="I64" s="107"/>
      <c r="J64" s="107"/>
      <c r="K64" s="148"/>
      <c r="L64" s="107"/>
      <c r="M64" s="107"/>
      <c r="N64" s="107"/>
      <c r="O64" s="107"/>
      <c r="P64" s="107"/>
      <c r="Q64" s="107"/>
    </row>
    <row r="65" spans="1:17" s="156" customFormat="1" ht="52.8" x14ac:dyDescent="0.25">
      <c r="A65" s="192" t="s">
        <v>984</v>
      </c>
      <c r="B65" s="235" t="s">
        <v>2194</v>
      </c>
      <c r="C65" s="235" t="s">
        <v>2195</v>
      </c>
      <c r="D65" s="235" t="s">
        <v>2193</v>
      </c>
      <c r="E65" s="236" t="s">
        <v>59</v>
      </c>
      <c r="F65" s="300">
        <v>1</v>
      </c>
      <c r="G65" s="147"/>
      <c r="H65" s="107"/>
      <c r="I65" s="107"/>
      <c r="J65" s="107"/>
      <c r="K65" s="148"/>
      <c r="L65" s="107"/>
      <c r="M65" s="107"/>
      <c r="N65" s="107"/>
      <c r="O65" s="107"/>
      <c r="P65" s="107"/>
      <c r="Q65" s="107"/>
    </row>
    <row r="66" spans="1:17" s="156" customFormat="1" ht="39.6" x14ac:dyDescent="0.25">
      <c r="A66" s="192" t="s">
        <v>985</v>
      </c>
      <c r="B66" s="235" t="s">
        <v>2196</v>
      </c>
      <c r="C66" s="235" t="s">
        <v>908</v>
      </c>
      <c r="D66" s="235" t="s">
        <v>2193</v>
      </c>
      <c r="E66" s="236" t="s">
        <v>59</v>
      </c>
      <c r="F66" s="300">
        <v>1</v>
      </c>
      <c r="G66" s="147"/>
      <c r="H66" s="107"/>
      <c r="I66" s="107"/>
      <c r="J66" s="107"/>
      <c r="K66" s="148"/>
      <c r="L66" s="107"/>
      <c r="M66" s="107"/>
      <c r="N66" s="107"/>
      <c r="O66" s="107"/>
      <c r="P66" s="107"/>
      <c r="Q66" s="107"/>
    </row>
    <row r="67" spans="1:17" s="156" customFormat="1" ht="39.6" x14ac:dyDescent="0.25">
      <c r="A67" s="192" t="s">
        <v>986</v>
      </c>
      <c r="B67" s="235" t="s">
        <v>2197</v>
      </c>
      <c r="C67" s="235" t="s">
        <v>2198</v>
      </c>
      <c r="D67" s="235" t="s">
        <v>2199</v>
      </c>
      <c r="E67" s="236" t="s">
        <v>59</v>
      </c>
      <c r="F67" s="300">
        <v>1</v>
      </c>
      <c r="G67" s="147"/>
      <c r="H67" s="107"/>
      <c r="I67" s="107"/>
      <c r="J67" s="107"/>
      <c r="K67" s="148"/>
      <c r="L67" s="107"/>
      <c r="M67" s="107"/>
      <c r="N67" s="107"/>
      <c r="O67" s="107"/>
      <c r="P67" s="107"/>
      <c r="Q67" s="107"/>
    </row>
    <row r="68" spans="1:17" s="156" customFormat="1" ht="26.4" x14ac:dyDescent="0.25">
      <c r="A68" s="192" t="s">
        <v>987</v>
      </c>
      <c r="B68" s="235" t="s">
        <v>2200</v>
      </c>
      <c r="C68" s="235" t="s">
        <v>2198</v>
      </c>
      <c r="D68" s="235" t="s">
        <v>2201</v>
      </c>
      <c r="E68" s="236" t="s">
        <v>347</v>
      </c>
      <c r="F68" s="300">
        <v>1</v>
      </c>
      <c r="G68" s="147"/>
      <c r="H68" s="107"/>
      <c r="I68" s="107"/>
      <c r="J68" s="107"/>
      <c r="K68" s="148"/>
      <c r="L68" s="107"/>
      <c r="M68" s="107"/>
      <c r="N68" s="107"/>
      <c r="O68" s="107"/>
      <c r="P68" s="107"/>
      <c r="Q68" s="107"/>
    </row>
    <row r="69" spans="1:17" s="156" customFormat="1" ht="26.4" x14ac:dyDescent="0.25">
      <c r="A69" s="192" t="s">
        <v>988</v>
      </c>
      <c r="B69" s="235" t="s">
        <v>2202</v>
      </c>
      <c r="C69" s="235" t="s">
        <v>2203</v>
      </c>
      <c r="D69" s="235" t="s">
        <v>2204</v>
      </c>
      <c r="E69" s="236" t="s">
        <v>347</v>
      </c>
      <c r="F69" s="300">
        <v>1</v>
      </c>
      <c r="G69" s="147"/>
      <c r="H69" s="107"/>
      <c r="I69" s="107"/>
      <c r="J69" s="107"/>
      <c r="K69" s="148"/>
      <c r="L69" s="107"/>
      <c r="M69" s="107"/>
      <c r="N69" s="107"/>
      <c r="O69" s="107"/>
      <c r="P69" s="107"/>
      <c r="Q69" s="107"/>
    </row>
    <row r="70" spans="1:17" s="156" customFormat="1" ht="26.4" x14ac:dyDescent="0.25">
      <c r="A70" s="192" t="s">
        <v>989</v>
      </c>
      <c r="B70" s="235" t="s">
        <v>2205</v>
      </c>
      <c r="C70" s="235" t="s">
        <v>2203</v>
      </c>
      <c r="D70" s="235" t="s">
        <v>2206</v>
      </c>
      <c r="E70" s="236" t="s">
        <v>347</v>
      </c>
      <c r="F70" s="300">
        <v>3</v>
      </c>
      <c r="G70" s="147"/>
      <c r="H70" s="107"/>
      <c r="I70" s="107"/>
      <c r="J70" s="107"/>
      <c r="K70" s="148"/>
      <c r="L70" s="107"/>
      <c r="M70" s="107"/>
      <c r="N70" s="107"/>
      <c r="O70" s="107"/>
      <c r="P70" s="107"/>
      <c r="Q70" s="107"/>
    </row>
    <row r="71" spans="1:17" s="156" customFormat="1" ht="26.4" x14ac:dyDescent="0.25">
      <c r="A71" s="192" t="s">
        <v>990</v>
      </c>
      <c r="B71" s="235" t="s">
        <v>2207</v>
      </c>
      <c r="C71" s="235" t="s">
        <v>2203</v>
      </c>
      <c r="D71" s="235" t="s">
        <v>2208</v>
      </c>
      <c r="E71" s="236" t="s">
        <v>347</v>
      </c>
      <c r="F71" s="300">
        <v>3</v>
      </c>
      <c r="G71" s="147"/>
      <c r="H71" s="107"/>
      <c r="I71" s="107"/>
      <c r="J71" s="107"/>
      <c r="K71" s="148"/>
      <c r="L71" s="107"/>
      <c r="M71" s="107"/>
      <c r="N71" s="107"/>
      <c r="O71" s="107"/>
      <c r="P71" s="107"/>
      <c r="Q71" s="107"/>
    </row>
    <row r="72" spans="1:17" s="156" customFormat="1" ht="26.4" x14ac:dyDescent="0.25">
      <c r="A72" s="192" t="s">
        <v>991</v>
      </c>
      <c r="B72" s="235" t="s">
        <v>2209</v>
      </c>
      <c r="C72" s="235" t="s">
        <v>2203</v>
      </c>
      <c r="D72" s="235" t="s">
        <v>2210</v>
      </c>
      <c r="E72" s="236" t="s">
        <v>347</v>
      </c>
      <c r="F72" s="300">
        <v>8</v>
      </c>
      <c r="G72" s="147"/>
      <c r="H72" s="107"/>
      <c r="I72" s="107"/>
      <c r="J72" s="107"/>
      <c r="K72" s="148"/>
      <c r="L72" s="107"/>
      <c r="M72" s="107"/>
      <c r="N72" s="107"/>
      <c r="O72" s="107"/>
      <c r="P72" s="107"/>
      <c r="Q72" s="107"/>
    </row>
    <row r="73" spans="1:17" s="156" customFormat="1" ht="26.4" x14ac:dyDescent="0.25">
      <c r="A73" s="192" t="s">
        <v>992</v>
      </c>
      <c r="B73" s="235" t="s">
        <v>2211</v>
      </c>
      <c r="C73" s="235" t="s">
        <v>2198</v>
      </c>
      <c r="D73" s="235" t="s">
        <v>1066</v>
      </c>
      <c r="E73" s="236" t="s">
        <v>347</v>
      </c>
      <c r="F73" s="300">
        <v>1</v>
      </c>
      <c r="G73" s="147"/>
      <c r="H73" s="107"/>
      <c r="I73" s="107"/>
      <c r="J73" s="107"/>
      <c r="K73" s="148"/>
      <c r="L73" s="107"/>
      <c r="M73" s="107"/>
      <c r="N73" s="107"/>
      <c r="O73" s="107"/>
      <c r="P73" s="107"/>
      <c r="Q73" s="107"/>
    </row>
    <row r="74" spans="1:17" s="156" customFormat="1" ht="26.4" x14ac:dyDescent="0.25">
      <c r="A74" s="192" t="s">
        <v>993</v>
      </c>
      <c r="B74" s="235" t="s">
        <v>2212</v>
      </c>
      <c r="C74" s="235" t="s">
        <v>2203</v>
      </c>
      <c r="D74" s="235" t="s">
        <v>2213</v>
      </c>
      <c r="E74" s="236" t="s">
        <v>59</v>
      </c>
      <c r="F74" s="300">
        <v>2</v>
      </c>
      <c r="G74" s="147"/>
      <c r="H74" s="107"/>
      <c r="I74" s="107"/>
      <c r="J74" s="107"/>
      <c r="K74" s="148"/>
      <c r="L74" s="107"/>
      <c r="M74" s="107"/>
      <c r="N74" s="107"/>
      <c r="O74" s="107"/>
      <c r="P74" s="107"/>
      <c r="Q74" s="107"/>
    </row>
    <row r="75" spans="1:17" s="156" customFormat="1" ht="26.4" x14ac:dyDescent="0.25">
      <c r="A75" s="192" t="s">
        <v>994</v>
      </c>
      <c r="B75" s="235" t="s">
        <v>2214</v>
      </c>
      <c r="C75" s="235" t="s">
        <v>2203</v>
      </c>
      <c r="D75" s="235" t="s">
        <v>2213</v>
      </c>
      <c r="E75" s="236" t="s">
        <v>59</v>
      </c>
      <c r="F75" s="300">
        <v>3</v>
      </c>
      <c r="G75" s="147"/>
      <c r="H75" s="107"/>
      <c r="I75" s="107"/>
      <c r="J75" s="107"/>
      <c r="K75" s="148"/>
      <c r="L75" s="107"/>
      <c r="M75" s="107"/>
      <c r="N75" s="107"/>
      <c r="O75" s="107"/>
      <c r="P75" s="107"/>
      <c r="Q75" s="107"/>
    </row>
    <row r="76" spans="1:17" s="156" customFormat="1" ht="26.4" x14ac:dyDescent="0.25">
      <c r="A76" s="192" t="s">
        <v>1941</v>
      </c>
      <c r="B76" s="190" t="s">
        <v>2215</v>
      </c>
      <c r="C76" s="235"/>
      <c r="D76" s="235"/>
      <c r="E76" s="236"/>
      <c r="F76" s="300"/>
      <c r="G76" s="147"/>
      <c r="H76" s="107"/>
      <c r="I76" s="107"/>
      <c r="J76" s="107"/>
      <c r="K76" s="148"/>
      <c r="L76" s="107"/>
      <c r="M76" s="107"/>
      <c r="N76" s="107"/>
      <c r="O76" s="107"/>
      <c r="P76" s="107"/>
      <c r="Q76" s="107"/>
    </row>
    <row r="77" spans="1:17" s="156" customFormat="1" ht="26.4" x14ac:dyDescent="0.25">
      <c r="A77" s="192" t="s">
        <v>1298</v>
      </c>
      <c r="B77" s="235" t="s">
        <v>2216</v>
      </c>
      <c r="C77" s="235" t="s">
        <v>2217</v>
      </c>
      <c r="D77" s="235" t="s">
        <v>2218</v>
      </c>
      <c r="E77" s="236" t="s">
        <v>347</v>
      </c>
      <c r="F77" s="300">
        <v>1</v>
      </c>
      <c r="G77" s="147"/>
      <c r="H77" s="107"/>
      <c r="I77" s="107"/>
      <c r="J77" s="107"/>
      <c r="K77" s="148"/>
      <c r="L77" s="107"/>
      <c r="M77" s="107"/>
      <c r="N77" s="107"/>
      <c r="O77" s="107"/>
      <c r="P77" s="107"/>
      <c r="Q77" s="107"/>
    </row>
    <row r="78" spans="1:17" s="156" customFormat="1" ht="26.4" x14ac:dyDescent="0.25">
      <c r="A78" s="192" t="s">
        <v>1299</v>
      </c>
      <c r="B78" s="235" t="s">
        <v>2219</v>
      </c>
      <c r="C78" s="235" t="s">
        <v>2220</v>
      </c>
      <c r="D78" s="235" t="s">
        <v>2221</v>
      </c>
      <c r="E78" s="236" t="s">
        <v>347</v>
      </c>
      <c r="F78" s="300">
        <v>1</v>
      </c>
      <c r="G78" s="147"/>
      <c r="H78" s="107"/>
      <c r="I78" s="107"/>
      <c r="J78" s="107"/>
      <c r="K78" s="148"/>
      <c r="L78" s="107"/>
      <c r="M78" s="107"/>
      <c r="N78" s="107"/>
      <c r="O78" s="107"/>
      <c r="P78" s="107"/>
      <c r="Q78" s="107"/>
    </row>
    <row r="79" spans="1:17" s="156" customFormat="1" ht="39.6" x14ac:dyDescent="0.25">
      <c r="A79" s="192" t="s">
        <v>1300</v>
      </c>
      <c r="B79" s="235" t="s">
        <v>2222</v>
      </c>
      <c r="C79" s="235" t="s">
        <v>2223</v>
      </c>
      <c r="D79" s="235" t="s">
        <v>2224</v>
      </c>
      <c r="E79" s="236" t="s">
        <v>347</v>
      </c>
      <c r="F79" s="300">
        <v>1</v>
      </c>
      <c r="G79" s="147"/>
      <c r="H79" s="107"/>
      <c r="I79" s="107"/>
      <c r="J79" s="107"/>
      <c r="K79" s="148"/>
      <c r="L79" s="107"/>
      <c r="M79" s="107"/>
      <c r="N79" s="107"/>
      <c r="O79" s="107"/>
      <c r="P79" s="107"/>
      <c r="Q79" s="107"/>
    </row>
    <row r="80" spans="1:17" s="156" customFormat="1" ht="26.4" x14ac:dyDescent="0.25">
      <c r="A80" s="192" t="s">
        <v>1301</v>
      </c>
      <c r="B80" s="235" t="s">
        <v>2225</v>
      </c>
      <c r="C80" s="235" t="s">
        <v>2226</v>
      </c>
      <c r="D80" s="235" t="s">
        <v>2227</v>
      </c>
      <c r="E80" s="236" t="s">
        <v>347</v>
      </c>
      <c r="F80" s="300">
        <v>2</v>
      </c>
      <c r="G80" s="147"/>
      <c r="H80" s="107"/>
      <c r="I80" s="107"/>
      <c r="J80" s="107"/>
      <c r="K80" s="148"/>
      <c r="L80" s="107"/>
      <c r="M80" s="107"/>
      <c r="N80" s="107"/>
      <c r="O80" s="107"/>
      <c r="P80" s="107"/>
      <c r="Q80" s="107"/>
    </row>
    <row r="81" spans="1:17" s="156" customFormat="1" ht="26.4" x14ac:dyDescent="0.25">
      <c r="A81" s="192" t="s">
        <v>1302</v>
      </c>
      <c r="B81" s="235" t="s">
        <v>2225</v>
      </c>
      <c r="C81" s="235" t="s">
        <v>2228</v>
      </c>
      <c r="D81" s="235" t="s">
        <v>2229</v>
      </c>
      <c r="E81" s="236" t="s">
        <v>347</v>
      </c>
      <c r="F81" s="300">
        <v>1</v>
      </c>
      <c r="G81" s="147"/>
      <c r="H81" s="107"/>
      <c r="I81" s="107"/>
      <c r="J81" s="107"/>
      <c r="K81" s="148"/>
      <c r="L81" s="107"/>
      <c r="M81" s="107"/>
      <c r="N81" s="107"/>
      <c r="O81" s="107"/>
      <c r="P81" s="107"/>
      <c r="Q81" s="107"/>
    </row>
    <row r="82" spans="1:17" s="156" customFormat="1" ht="39.6" x14ac:dyDescent="0.25">
      <c r="A82" s="192" t="s">
        <v>1303</v>
      </c>
      <c r="B82" s="235" t="s">
        <v>2230</v>
      </c>
      <c r="C82" s="235"/>
      <c r="D82" s="235" t="s">
        <v>2231</v>
      </c>
      <c r="E82" s="236" t="s">
        <v>59</v>
      </c>
      <c r="F82" s="300">
        <v>1</v>
      </c>
      <c r="G82" s="147"/>
      <c r="H82" s="107"/>
      <c r="I82" s="107"/>
      <c r="J82" s="107"/>
      <c r="K82" s="148"/>
      <c r="L82" s="107"/>
      <c r="M82" s="107"/>
      <c r="N82" s="107"/>
      <c r="O82" s="107"/>
      <c r="P82" s="107"/>
      <c r="Q82" s="107"/>
    </row>
    <row r="83" spans="1:17" s="156" customFormat="1" ht="26.4" x14ac:dyDescent="0.25">
      <c r="A83" s="192" t="s">
        <v>1304</v>
      </c>
      <c r="B83" s="235" t="s">
        <v>2232</v>
      </c>
      <c r="C83" s="235" t="s">
        <v>2233</v>
      </c>
      <c r="D83" s="235"/>
      <c r="E83" s="236" t="s">
        <v>347</v>
      </c>
      <c r="F83" s="300">
        <v>2</v>
      </c>
      <c r="G83" s="147"/>
      <c r="H83" s="107"/>
      <c r="I83" s="107"/>
      <c r="J83" s="107"/>
      <c r="K83" s="148"/>
      <c r="L83" s="107"/>
      <c r="M83" s="107"/>
      <c r="N83" s="107"/>
      <c r="O83" s="107"/>
      <c r="P83" s="107"/>
      <c r="Q83" s="107"/>
    </row>
    <row r="84" spans="1:17" s="156" customFormat="1" ht="26.4" x14ac:dyDescent="0.25">
      <c r="A84" s="192" t="s">
        <v>1305</v>
      </c>
      <c r="B84" s="235" t="s">
        <v>2234</v>
      </c>
      <c r="C84" s="235" t="s">
        <v>1041</v>
      </c>
      <c r="D84" s="235" t="s">
        <v>2235</v>
      </c>
      <c r="E84" s="236" t="s">
        <v>347</v>
      </c>
      <c r="F84" s="300">
        <v>2</v>
      </c>
      <c r="G84" s="147"/>
      <c r="H84" s="107"/>
      <c r="I84" s="107"/>
      <c r="J84" s="107"/>
      <c r="K84" s="148"/>
      <c r="L84" s="107"/>
      <c r="M84" s="107"/>
      <c r="N84" s="107"/>
      <c r="O84" s="107"/>
      <c r="P84" s="107"/>
      <c r="Q84" s="107"/>
    </row>
    <row r="85" spans="1:17" s="156" customFormat="1" ht="26.4" x14ac:dyDescent="0.25">
      <c r="A85" s="192" t="s">
        <v>1306</v>
      </c>
      <c r="B85" s="234" t="s">
        <v>2186</v>
      </c>
      <c r="C85" s="234" t="s">
        <v>1041</v>
      </c>
      <c r="D85" s="234" t="s">
        <v>2187</v>
      </c>
      <c r="E85" s="236" t="s">
        <v>347</v>
      </c>
      <c r="F85" s="300">
        <v>1</v>
      </c>
      <c r="G85" s="147"/>
      <c r="H85" s="107"/>
      <c r="I85" s="107"/>
      <c r="J85" s="107"/>
      <c r="K85" s="148"/>
      <c r="L85" s="107"/>
      <c r="M85" s="107"/>
      <c r="N85" s="107"/>
      <c r="O85" s="107"/>
      <c r="P85" s="107"/>
      <c r="Q85" s="107"/>
    </row>
    <row r="86" spans="1:17" s="156" customFormat="1" ht="26.4" x14ac:dyDescent="0.25">
      <c r="A86" s="192" t="s">
        <v>1307</v>
      </c>
      <c r="B86" s="234" t="s">
        <v>2188</v>
      </c>
      <c r="C86" s="234"/>
      <c r="D86" s="234" t="s">
        <v>1887</v>
      </c>
      <c r="E86" s="236" t="s">
        <v>2145</v>
      </c>
      <c r="F86" s="235">
        <v>2</v>
      </c>
      <c r="G86" s="147"/>
      <c r="H86" s="107"/>
      <c r="I86" s="107"/>
      <c r="J86" s="107"/>
      <c r="K86" s="148"/>
      <c r="L86" s="107"/>
      <c r="M86" s="107"/>
      <c r="N86" s="107"/>
      <c r="O86" s="107"/>
      <c r="P86" s="107"/>
      <c r="Q86" s="107"/>
    </row>
    <row r="87" spans="1:17" s="156" customFormat="1" ht="26.4" x14ac:dyDescent="0.25">
      <c r="A87" s="192" t="s">
        <v>1308</v>
      </c>
      <c r="B87" s="240" t="s">
        <v>2188</v>
      </c>
      <c r="C87" s="240"/>
      <c r="D87" s="240" t="s">
        <v>2189</v>
      </c>
      <c r="E87" s="236" t="s">
        <v>2145</v>
      </c>
      <c r="F87" s="235">
        <v>2</v>
      </c>
      <c r="G87" s="147"/>
      <c r="H87" s="107"/>
      <c r="I87" s="107"/>
      <c r="J87" s="107"/>
      <c r="K87" s="148"/>
      <c r="L87" s="107"/>
      <c r="M87" s="107"/>
      <c r="N87" s="107"/>
      <c r="O87" s="107"/>
      <c r="P87" s="107"/>
      <c r="Q87" s="107"/>
    </row>
    <row r="88" spans="1:17" s="156" customFormat="1" ht="26.4" x14ac:dyDescent="0.25">
      <c r="A88" s="192" t="s">
        <v>1309</v>
      </c>
      <c r="B88" s="193" t="s">
        <v>2236</v>
      </c>
      <c r="C88" s="193"/>
      <c r="D88" s="240" t="s">
        <v>1059</v>
      </c>
      <c r="E88" s="236" t="s">
        <v>59</v>
      </c>
      <c r="F88" s="235">
        <v>1</v>
      </c>
      <c r="G88" s="147"/>
      <c r="H88" s="107"/>
      <c r="I88" s="107"/>
      <c r="J88" s="107"/>
      <c r="K88" s="148"/>
      <c r="L88" s="107"/>
      <c r="M88" s="107"/>
      <c r="N88" s="107"/>
      <c r="O88" s="107"/>
      <c r="P88" s="107"/>
      <c r="Q88" s="107"/>
    </row>
    <row r="89" spans="1:17" s="156" customFormat="1" ht="39.6" x14ac:dyDescent="0.25">
      <c r="A89" s="192" t="s">
        <v>1310</v>
      </c>
      <c r="B89" s="248" t="s">
        <v>2237</v>
      </c>
      <c r="C89" s="248"/>
      <c r="D89" s="248"/>
      <c r="E89" s="264" t="s">
        <v>75</v>
      </c>
      <c r="F89" s="235">
        <v>0.18</v>
      </c>
      <c r="G89" s="147"/>
      <c r="H89" s="107"/>
      <c r="I89" s="107"/>
      <c r="J89" s="107"/>
      <c r="K89" s="148"/>
      <c r="L89" s="107"/>
      <c r="M89" s="107"/>
      <c r="N89" s="107"/>
      <c r="O89" s="107"/>
      <c r="P89" s="107"/>
      <c r="Q89" s="107"/>
    </row>
    <row r="90" spans="1:17" s="156" customFormat="1" x14ac:dyDescent="0.25">
      <c r="A90" s="192" t="s">
        <v>1311</v>
      </c>
      <c r="B90" s="249" t="s">
        <v>2238</v>
      </c>
      <c r="C90" s="249"/>
      <c r="D90" s="249"/>
      <c r="E90" s="236" t="s">
        <v>59</v>
      </c>
      <c r="F90" s="250">
        <v>1</v>
      </c>
      <c r="G90" s="147"/>
      <c r="H90" s="107"/>
      <c r="I90" s="107"/>
      <c r="J90" s="107"/>
      <c r="K90" s="148"/>
      <c r="L90" s="107"/>
      <c r="M90" s="107"/>
      <c r="N90" s="107"/>
      <c r="O90" s="107"/>
      <c r="P90" s="107"/>
      <c r="Q90" s="107"/>
    </row>
    <row r="91" spans="1:17" s="156" customFormat="1" ht="39.6" x14ac:dyDescent="0.25">
      <c r="A91" s="194" t="s">
        <v>1940</v>
      </c>
      <c r="B91" s="196" t="s">
        <v>2239</v>
      </c>
      <c r="C91" s="249"/>
      <c r="D91" s="249"/>
      <c r="E91" s="236"/>
      <c r="F91" s="235"/>
      <c r="G91" s="147"/>
      <c r="H91" s="107"/>
      <c r="I91" s="107"/>
      <c r="J91" s="107"/>
      <c r="K91" s="148"/>
      <c r="L91" s="107"/>
      <c r="M91" s="107"/>
      <c r="N91" s="107"/>
      <c r="O91" s="107"/>
      <c r="P91" s="107"/>
      <c r="Q91" s="107"/>
    </row>
    <row r="92" spans="1:17" s="156" customFormat="1" ht="39.6" x14ac:dyDescent="0.25">
      <c r="A92" s="194" t="s">
        <v>1312</v>
      </c>
      <c r="B92" s="240" t="s">
        <v>2240</v>
      </c>
      <c r="C92" s="240" t="s">
        <v>2241</v>
      </c>
      <c r="D92" s="240" t="s">
        <v>2242</v>
      </c>
      <c r="E92" s="236" t="s">
        <v>59</v>
      </c>
      <c r="F92" s="235">
        <v>1</v>
      </c>
      <c r="G92" s="147"/>
      <c r="H92" s="107"/>
      <c r="I92" s="107"/>
      <c r="J92" s="107"/>
      <c r="K92" s="148"/>
      <c r="L92" s="107"/>
      <c r="M92" s="107"/>
      <c r="N92" s="107"/>
      <c r="O92" s="107"/>
      <c r="P92" s="107"/>
      <c r="Q92" s="107"/>
    </row>
    <row r="93" spans="1:17" s="156" customFormat="1" ht="52.8" x14ac:dyDescent="0.25">
      <c r="A93" s="194" t="s">
        <v>1313</v>
      </c>
      <c r="B93" s="240" t="s">
        <v>2243</v>
      </c>
      <c r="C93" s="240" t="s">
        <v>2244</v>
      </c>
      <c r="D93" s="240" t="s">
        <v>2245</v>
      </c>
      <c r="E93" s="236" t="s">
        <v>59</v>
      </c>
      <c r="F93" s="247">
        <v>1</v>
      </c>
      <c r="G93" s="147"/>
      <c r="H93" s="107"/>
      <c r="I93" s="107"/>
      <c r="J93" s="107"/>
      <c r="K93" s="148"/>
      <c r="L93" s="107"/>
      <c r="M93" s="107"/>
      <c r="N93" s="107"/>
      <c r="O93" s="107"/>
      <c r="P93" s="107"/>
      <c r="Q93" s="107"/>
    </row>
    <row r="94" spans="1:17" s="156" customFormat="1" ht="26.4" x14ac:dyDescent="0.25">
      <c r="A94" s="194" t="s">
        <v>1314</v>
      </c>
      <c r="B94" s="249" t="s">
        <v>2246</v>
      </c>
      <c r="C94" s="249" t="s">
        <v>2247</v>
      </c>
      <c r="D94" s="249"/>
      <c r="E94" s="236" t="s">
        <v>347</v>
      </c>
      <c r="F94" s="247">
        <v>1</v>
      </c>
      <c r="G94" s="147"/>
      <c r="H94" s="107"/>
      <c r="I94" s="107"/>
      <c r="J94" s="107"/>
      <c r="K94" s="148"/>
      <c r="L94" s="107"/>
      <c r="M94" s="107"/>
      <c r="N94" s="107"/>
      <c r="O94" s="107"/>
      <c r="P94" s="107"/>
      <c r="Q94" s="107"/>
    </row>
    <row r="95" spans="1:17" s="156" customFormat="1" ht="26.4" x14ac:dyDescent="0.25">
      <c r="A95" s="194" t="s">
        <v>1315</v>
      </c>
      <c r="B95" s="249" t="s">
        <v>2405</v>
      </c>
      <c r="C95" s="249"/>
      <c r="D95" s="249"/>
      <c r="E95" s="236" t="s">
        <v>59</v>
      </c>
      <c r="F95" s="247">
        <v>1</v>
      </c>
      <c r="G95" s="147"/>
      <c r="H95" s="107"/>
      <c r="I95" s="107"/>
      <c r="J95" s="107"/>
      <c r="K95" s="148"/>
      <c r="L95" s="107"/>
      <c r="M95" s="107"/>
      <c r="N95" s="107"/>
      <c r="O95" s="107"/>
      <c r="P95" s="107"/>
      <c r="Q95" s="107"/>
    </row>
    <row r="96" spans="1:17" s="156" customFormat="1" x14ac:dyDescent="0.25">
      <c r="A96" s="194" t="s">
        <v>1316</v>
      </c>
      <c r="B96" s="249" t="s">
        <v>2238</v>
      </c>
      <c r="C96" s="249"/>
      <c r="D96" s="249"/>
      <c r="E96" s="236" t="s">
        <v>59</v>
      </c>
      <c r="F96" s="247">
        <v>1</v>
      </c>
      <c r="G96" s="147"/>
      <c r="H96" s="107"/>
      <c r="I96" s="107"/>
      <c r="J96" s="107"/>
      <c r="K96" s="148"/>
      <c r="L96" s="107"/>
      <c r="M96" s="107"/>
      <c r="N96" s="107"/>
      <c r="O96" s="107"/>
      <c r="P96" s="107"/>
      <c r="Q96" s="107"/>
    </row>
    <row r="97" spans="1:1027" s="37" customFormat="1" x14ac:dyDescent="0.25">
      <c r="A97" s="38"/>
      <c r="B97" s="23"/>
      <c r="C97" s="186"/>
      <c r="D97" s="186"/>
      <c r="E97" s="39"/>
      <c r="F97" s="38"/>
      <c r="G97" s="40"/>
      <c r="H97" s="41"/>
      <c r="I97" s="42"/>
      <c r="J97" s="42"/>
      <c r="K97" s="43"/>
      <c r="L97" s="42"/>
      <c r="M97" s="43"/>
      <c r="N97" s="42"/>
      <c r="O97" s="43"/>
      <c r="P97" s="42"/>
      <c r="Q97" s="57"/>
    </row>
    <row r="98" spans="1:1027" x14ac:dyDescent="0.25">
      <c r="L98" s="14" t="s">
        <v>45</v>
      </c>
      <c r="M98" s="44">
        <f>SUM(M10:M97)</f>
        <v>0</v>
      </c>
      <c r="N98" s="44">
        <f>SUM(N10:N97)</f>
        <v>0</v>
      </c>
      <c r="O98" s="44">
        <f>SUM(O10:O97)</f>
        <v>0</v>
      </c>
      <c r="P98" s="44">
        <f>SUM(P10:P97)</f>
        <v>0</v>
      </c>
      <c r="Q98" s="45">
        <f>SUM(Q10:Q97)</f>
        <v>0</v>
      </c>
    </row>
    <row r="99" spans="1:1027" x14ac:dyDescent="0.25">
      <c r="L99" s="14"/>
      <c r="M99" s="58"/>
      <c r="N99" s="58"/>
      <c r="O99" s="58"/>
      <c r="P99" s="58"/>
      <c r="Q99" s="59"/>
    </row>
    <row r="100" spans="1:1027" ht="26.4" x14ac:dyDescent="0.25">
      <c r="B100" s="46" t="s">
        <v>2975</v>
      </c>
      <c r="C100" s="46"/>
      <c r="D100" s="46"/>
      <c r="G100" s="47"/>
    </row>
    <row r="101" spans="1:1027" x14ac:dyDescent="0.25">
      <c r="G101" s="47"/>
    </row>
    <row r="102" spans="1:1027" s="4" customFormat="1" ht="26.4" x14ac:dyDescent="0.25">
      <c r="A102" s="3"/>
      <c r="B102" s="46" t="s">
        <v>2973</v>
      </c>
      <c r="C102" s="46"/>
      <c r="D102" s="46"/>
      <c r="E102" s="2"/>
      <c r="F102" s="3"/>
      <c r="G102" s="47"/>
      <c r="I102" s="5"/>
      <c r="J102" s="5"/>
      <c r="K102" s="5"/>
      <c r="L102" s="5"/>
      <c r="M102" s="5"/>
      <c r="N102" s="5"/>
      <c r="O102" s="5"/>
      <c r="P102" s="5"/>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c r="AKP102" s="6"/>
      <c r="AKQ102" s="6"/>
      <c r="AKR102" s="6"/>
      <c r="AKS102" s="6"/>
      <c r="AKT102" s="6"/>
      <c r="AKU102" s="6"/>
      <c r="AKV102" s="6"/>
      <c r="AKW102" s="6"/>
      <c r="AKX102" s="6"/>
      <c r="AKY102" s="6"/>
      <c r="AKZ102" s="6"/>
      <c r="ALA102" s="6"/>
      <c r="ALB102" s="6"/>
      <c r="ALC102" s="6"/>
      <c r="ALD102" s="6"/>
      <c r="ALE102" s="6"/>
      <c r="ALF102" s="6"/>
      <c r="ALG102" s="6"/>
      <c r="ALH102" s="6"/>
      <c r="ALI102" s="6"/>
      <c r="ALJ102" s="6"/>
      <c r="ALK102" s="6"/>
      <c r="ALL102" s="6"/>
      <c r="ALM102" s="6"/>
      <c r="ALN102" s="6"/>
      <c r="ALO102" s="6"/>
      <c r="ALP102" s="6"/>
      <c r="ALQ102" s="6"/>
      <c r="ALR102" s="6"/>
      <c r="ALS102" s="6"/>
      <c r="ALT102" s="6"/>
      <c r="ALU102" s="6"/>
      <c r="ALV102" s="6"/>
      <c r="ALW102" s="6"/>
      <c r="ALX102" s="6"/>
      <c r="ALY102" s="6"/>
      <c r="ALZ102" s="6"/>
      <c r="AMA102" s="6"/>
      <c r="AMB102" s="6"/>
      <c r="AMC102" s="6"/>
      <c r="AMD102" s="6"/>
      <c r="AME102" s="6"/>
      <c r="AMF102" s="6"/>
      <c r="AMG102" s="6"/>
      <c r="AMH102" s="6"/>
      <c r="AMI102" s="6"/>
      <c r="AMJ102" s="6"/>
      <c r="AMK102" s="6"/>
      <c r="AML102" s="6"/>
      <c r="AMM102" s="6"/>
    </row>
    <row r="103" spans="1:1027" s="4" customFormat="1" x14ac:dyDescent="0.25">
      <c r="A103" s="3"/>
      <c r="B103" s="1"/>
      <c r="C103" s="1"/>
      <c r="D103" s="1"/>
      <c r="E103" s="2"/>
      <c r="F103" s="3"/>
      <c r="G103" s="47"/>
      <c r="I103" s="5"/>
      <c r="J103" s="5"/>
      <c r="K103" s="5"/>
      <c r="L103" s="5"/>
      <c r="M103" s="5"/>
      <c r="N103" s="5"/>
      <c r="O103" s="5"/>
      <c r="P103" s="5"/>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c r="AKP103" s="6"/>
      <c r="AKQ103" s="6"/>
      <c r="AKR103" s="6"/>
      <c r="AKS103" s="6"/>
      <c r="AKT103" s="6"/>
      <c r="AKU103" s="6"/>
      <c r="AKV103" s="6"/>
      <c r="AKW103" s="6"/>
      <c r="AKX103" s="6"/>
      <c r="AKY103" s="6"/>
      <c r="AKZ103" s="6"/>
      <c r="ALA103" s="6"/>
      <c r="ALB103" s="6"/>
      <c r="ALC103" s="6"/>
      <c r="ALD103" s="6"/>
      <c r="ALE103" s="6"/>
      <c r="ALF103" s="6"/>
      <c r="ALG103" s="6"/>
      <c r="ALH103" s="6"/>
      <c r="ALI103" s="6"/>
      <c r="ALJ103" s="6"/>
      <c r="ALK103" s="6"/>
      <c r="ALL103" s="6"/>
      <c r="ALM103" s="6"/>
      <c r="ALN103" s="6"/>
      <c r="ALO103" s="6"/>
      <c r="ALP103" s="6"/>
      <c r="ALQ103" s="6"/>
      <c r="ALR103" s="6"/>
      <c r="ALS103" s="6"/>
      <c r="ALT103" s="6"/>
      <c r="ALU103" s="6"/>
      <c r="ALV103" s="6"/>
      <c r="ALW103" s="6"/>
      <c r="ALX103" s="6"/>
      <c r="ALY103" s="6"/>
      <c r="ALZ103" s="6"/>
      <c r="AMA103" s="6"/>
      <c r="AMB103" s="6"/>
      <c r="AMC103" s="6"/>
      <c r="AMD103" s="6"/>
      <c r="AME103" s="6"/>
      <c r="AMF103" s="6"/>
      <c r="AMG103" s="6"/>
      <c r="AMH103" s="6"/>
      <c r="AMI103" s="6"/>
      <c r="AMJ103" s="6"/>
      <c r="AMK103" s="6"/>
      <c r="AML103" s="6"/>
      <c r="AMM103" s="6"/>
    </row>
  </sheetData>
  <mergeCells count="6">
    <mergeCell ref="M7:Q7"/>
    <mergeCell ref="A7:A8"/>
    <mergeCell ref="B7:B8"/>
    <mergeCell ref="E7:E8"/>
    <mergeCell ref="F7:F8"/>
    <mergeCell ref="G7:L7"/>
  </mergeCells>
  <phoneticPr fontId="32" type="noConversion"/>
  <conditionalFormatting sqref="F17">
    <cfRule type="cellIs" dxfId="13" priority="1" operator="equal">
      <formula>0</formula>
    </cfRule>
    <cfRule type="expression" dxfId="12"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2-2
&amp;"Arial,Treknraksts"&amp;USADZĪVES KANALIZĀCIJA K1 .</oddHeader>
    <oddFooter>&amp;C&amp;8&amp;P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56"/>
  <sheetViews>
    <sheetView workbookViewId="0">
      <selection activeCell="D4" sqref="D4"/>
    </sheetView>
  </sheetViews>
  <sheetFormatPr defaultColWidth="9.109375" defaultRowHeight="13.2" x14ac:dyDescent="0.25"/>
  <cols>
    <col min="1" max="1" width="4.109375" style="3" customWidth="1"/>
    <col min="2" max="2" width="10" style="3" customWidth="1"/>
    <col min="3" max="3" width="28.5546875" style="1" customWidth="1"/>
    <col min="4" max="4" width="17.6640625" style="2" customWidth="1"/>
    <col min="5" max="5" width="17.6640625" style="3" customWidth="1"/>
    <col min="6" max="6" width="17.6640625" style="4" customWidth="1"/>
    <col min="7" max="8" width="17.6640625" style="5" customWidth="1"/>
    <col min="9" max="9" width="9.109375" style="6"/>
    <col min="10" max="10" width="11.44140625" style="6" customWidth="1"/>
    <col min="11" max="16384" width="9.109375" style="6"/>
  </cols>
  <sheetData>
    <row r="1" spans="1:10" ht="13.8" x14ac:dyDescent="0.25">
      <c r="A1" s="10" t="s">
        <v>1</v>
      </c>
      <c r="B1" s="10"/>
      <c r="D1" s="68" t="s">
        <v>51</v>
      </c>
    </row>
    <row r="2" spans="1:10" ht="13.8" x14ac:dyDescent="0.25">
      <c r="A2" s="10" t="s">
        <v>2</v>
      </c>
      <c r="B2" s="10"/>
      <c r="D2" s="61" t="s">
        <v>51</v>
      </c>
    </row>
    <row r="3" spans="1:10" ht="13.8" x14ac:dyDescent="0.25">
      <c r="A3" s="10" t="s">
        <v>3</v>
      </c>
      <c r="B3" s="10"/>
      <c r="D3" s="61" t="s">
        <v>52</v>
      </c>
    </row>
    <row r="4" spans="1:10" ht="13.8" x14ac:dyDescent="0.25">
      <c r="A4" s="10" t="s">
        <v>4</v>
      </c>
      <c r="B4" s="10"/>
      <c r="D4" s="62"/>
      <c r="G4" s="60"/>
    </row>
    <row r="5" spans="1:10" ht="14.4" x14ac:dyDescent="0.25">
      <c r="A5" s="10" t="s">
        <v>24</v>
      </c>
      <c r="B5" s="10"/>
      <c r="D5" s="69">
        <f>D48</f>
        <v>0</v>
      </c>
    </row>
    <row r="6" spans="1:10" ht="13.8" x14ac:dyDescent="0.25">
      <c r="A6" s="10" t="s">
        <v>12</v>
      </c>
      <c r="B6" s="10"/>
      <c r="D6" s="69">
        <f>H44</f>
        <v>0</v>
      </c>
    </row>
    <row r="7" spans="1:10" ht="13.8" x14ac:dyDescent="0.25">
      <c r="A7" s="10" t="str">
        <f>KOPT!A6</f>
        <v>Tāme sastādīta: 2020.gada februārī</v>
      </c>
      <c r="B7" s="10"/>
    </row>
    <row r="9" spans="1:10" ht="20.25" customHeight="1" x14ac:dyDescent="0.25">
      <c r="A9" s="427" t="s">
        <v>5</v>
      </c>
      <c r="B9" s="433" t="s">
        <v>13</v>
      </c>
      <c r="C9" s="431" t="s">
        <v>44</v>
      </c>
      <c r="D9" s="429" t="s">
        <v>25</v>
      </c>
      <c r="E9" s="437" t="s">
        <v>14</v>
      </c>
      <c r="F9" s="437"/>
      <c r="G9" s="437"/>
      <c r="H9" s="435" t="s">
        <v>10</v>
      </c>
      <c r="I9" s="9"/>
    </row>
    <row r="10" spans="1:10" ht="78.75" customHeight="1" x14ac:dyDescent="0.25">
      <c r="A10" s="428"/>
      <c r="B10" s="434"/>
      <c r="C10" s="432"/>
      <c r="D10" s="430"/>
      <c r="E10" s="84" t="s">
        <v>26</v>
      </c>
      <c r="F10" s="84" t="s">
        <v>42</v>
      </c>
      <c r="G10" s="84" t="s">
        <v>27</v>
      </c>
      <c r="H10" s="436"/>
    </row>
    <row r="11" spans="1:10" x14ac:dyDescent="0.25">
      <c r="A11" s="26"/>
      <c r="B11" s="25"/>
      <c r="C11" s="70"/>
      <c r="D11" s="28"/>
      <c r="E11" s="24"/>
      <c r="F11" s="29"/>
      <c r="G11" s="30"/>
      <c r="H11" s="31"/>
    </row>
    <row r="12" spans="1:10" s="9" customFormat="1" x14ac:dyDescent="0.25">
      <c r="A12" s="233">
        <v>1</v>
      </c>
      <c r="B12" s="116">
        <v>1</v>
      </c>
      <c r="C12" s="117" t="s">
        <v>50</v>
      </c>
      <c r="D12" s="96"/>
      <c r="E12" s="97"/>
      <c r="F12" s="98"/>
      <c r="G12" s="97"/>
      <c r="H12" s="99"/>
      <c r="I12" s="100"/>
      <c r="J12" s="100"/>
    </row>
    <row r="13" spans="1:10" s="9" customFormat="1" x14ac:dyDescent="0.25">
      <c r="A13" s="93">
        <v>2</v>
      </c>
      <c r="B13" s="94" t="s">
        <v>35</v>
      </c>
      <c r="C13" s="95" t="s">
        <v>48</v>
      </c>
      <c r="D13" s="96">
        <f>BD!O570</f>
        <v>0</v>
      </c>
      <c r="E13" s="97">
        <f>BD!L570</f>
        <v>0</v>
      </c>
      <c r="F13" s="98">
        <f>BD!M570</f>
        <v>0</v>
      </c>
      <c r="G13" s="97">
        <f>BD!N570</f>
        <v>0</v>
      </c>
      <c r="H13" s="99">
        <f>BD!K570</f>
        <v>0</v>
      </c>
      <c r="I13" s="100"/>
      <c r="J13" s="100"/>
    </row>
    <row r="14" spans="1:10" s="9" customFormat="1" x14ac:dyDescent="0.25">
      <c r="A14" s="233">
        <v>3</v>
      </c>
      <c r="B14" s="94" t="s">
        <v>36</v>
      </c>
      <c r="C14" s="95" t="s">
        <v>447</v>
      </c>
      <c r="D14" s="96">
        <f>Ū1!Q166</f>
        <v>0</v>
      </c>
      <c r="E14" s="97">
        <f>Ū1!N166</f>
        <v>0</v>
      </c>
      <c r="F14" s="98">
        <f>Ū1!O166</f>
        <v>0</v>
      </c>
      <c r="G14" s="97">
        <f>Ū1!P166</f>
        <v>0</v>
      </c>
      <c r="H14" s="99">
        <f>Ū1!M166</f>
        <v>0</v>
      </c>
      <c r="I14" s="100"/>
      <c r="J14" s="100"/>
    </row>
    <row r="15" spans="1:10" s="9" customFormat="1" ht="39.6" x14ac:dyDescent="0.25">
      <c r="A15" s="93">
        <v>4</v>
      </c>
      <c r="B15" s="94" t="s">
        <v>37</v>
      </c>
      <c r="C15" s="95" t="s">
        <v>448</v>
      </c>
      <c r="D15" s="96">
        <f>'K1'!Q122</f>
        <v>0</v>
      </c>
      <c r="E15" s="97">
        <f>'K1'!N122</f>
        <v>0</v>
      </c>
      <c r="F15" s="98">
        <f>'K1'!O122</f>
        <v>0</v>
      </c>
      <c r="G15" s="97">
        <f>'K1'!P122</f>
        <v>0</v>
      </c>
      <c r="H15" s="99">
        <f>'K1'!M122</f>
        <v>0</v>
      </c>
      <c r="I15" s="100"/>
      <c r="J15" s="100"/>
    </row>
    <row r="16" spans="1:10" s="9" customFormat="1" x14ac:dyDescent="0.25">
      <c r="A16" s="233">
        <v>5</v>
      </c>
      <c r="B16" s="94" t="s">
        <v>38</v>
      </c>
      <c r="C16" s="95" t="s">
        <v>449</v>
      </c>
      <c r="D16" s="96">
        <f>Kk!Q29</f>
        <v>0</v>
      </c>
      <c r="E16" s="97">
        <f>Kk!N29</f>
        <v>0</v>
      </c>
      <c r="F16" s="98">
        <f>Kk!O29</f>
        <v>0</v>
      </c>
      <c r="G16" s="97">
        <f>Kk!P29</f>
        <v>0</v>
      </c>
      <c r="H16" s="99">
        <f>Kk!M29</f>
        <v>0</v>
      </c>
      <c r="I16" s="100"/>
      <c r="J16" s="100"/>
    </row>
    <row r="17" spans="1:10" s="9" customFormat="1" x14ac:dyDescent="0.25">
      <c r="A17" s="93">
        <v>6</v>
      </c>
      <c r="B17" s="94" t="s">
        <v>39</v>
      </c>
      <c r="C17" s="95" t="s">
        <v>451</v>
      </c>
      <c r="D17" s="96">
        <f>'K2'!Q49</f>
        <v>0</v>
      </c>
      <c r="E17" s="97">
        <f>'K2'!N49</f>
        <v>0</v>
      </c>
      <c r="F17" s="98">
        <f>'K2'!O49</f>
        <v>0</v>
      </c>
      <c r="G17" s="97">
        <f>'K2'!P49</f>
        <v>0</v>
      </c>
      <c r="H17" s="99">
        <f>'K2'!M49</f>
        <v>0</v>
      </c>
      <c r="I17" s="100"/>
      <c r="J17" s="100"/>
    </row>
    <row r="18" spans="1:10" s="9" customFormat="1" ht="26.4" x14ac:dyDescent="0.25">
      <c r="A18" s="233">
        <v>7</v>
      </c>
      <c r="B18" s="94" t="s">
        <v>40</v>
      </c>
      <c r="C18" s="95" t="s">
        <v>450</v>
      </c>
      <c r="D18" s="96">
        <f>'K3'!Q45</f>
        <v>0</v>
      </c>
      <c r="E18" s="97">
        <f>'K3'!N45</f>
        <v>0</v>
      </c>
      <c r="F18" s="98">
        <f>'K3'!O45</f>
        <v>0</v>
      </c>
      <c r="G18" s="97">
        <f>'K3'!P45</f>
        <v>0</v>
      </c>
      <c r="H18" s="99">
        <f>'K3'!M45</f>
        <v>0</v>
      </c>
      <c r="I18" s="100"/>
      <c r="J18" s="100"/>
    </row>
    <row r="19" spans="1:10" s="9" customFormat="1" x14ac:dyDescent="0.25">
      <c r="A19" s="93">
        <v>8</v>
      </c>
      <c r="B19" s="94" t="s">
        <v>452</v>
      </c>
      <c r="C19" s="95" t="s">
        <v>445</v>
      </c>
      <c r="D19" s="96">
        <f>APK!P559</f>
        <v>0</v>
      </c>
      <c r="E19" s="97">
        <f>APK!M559</f>
        <v>0</v>
      </c>
      <c r="F19" s="98">
        <f>APK!N559</f>
        <v>0</v>
      </c>
      <c r="G19" s="97">
        <f>APK!O559</f>
        <v>0</v>
      </c>
      <c r="H19" s="99">
        <f>APK!L559</f>
        <v>0</v>
      </c>
      <c r="I19" s="100"/>
      <c r="J19" s="100"/>
    </row>
    <row r="20" spans="1:10" s="9" customFormat="1" x14ac:dyDescent="0.25">
      <c r="A20" s="233">
        <v>9</v>
      </c>
      <c r="B20" s="94" t="s">
        <v>453</v>
      </c>
      <c r="C20" s="95" t="s">
        <v>49</v>
      </c>
      <c r="D20" s="96">
        <f>V!P369</f>
        <v>0</v>
      </c>
      <c r="E20" s="97">
        <f>V!M369</f>
        <v>0</v>
      </c>
      <c r="F20" s="98">
        <f>V!N369</f>
        <v>0</v>
      </c>
      <c r="G20" s="97">
        <f>V!O369</f>
        <v>0</v>
      </c>
      <c r="H20" s="99">
        <f>V!L369</f>
        <v>0</v>
      </c>
      <c r="I20" s="100"/>
      <c r="J20" s="100"/>
    </row>
    <row r="21" spans="1:10" s="9" customFormat="1" x14ac:dyDescent="0.25">
      <c r="A21" s="93">
        <v>10</v>
      </c>
      <c r="B21" s="94" t="s">
        <v>454</v>
      </c>
      <c r="C21" s="101" t="s">
        <v>446</v>
      </c>
      <c r="D21" s="102">
        <f>KOND!P148</f>
        <v>0</v>
      </c>
      <c r="E21" s="103">
        <f>KOND!M148</f>
        <v>0</v>
      </c>
      <c r="F21" s="104">
        <f>KOND!N148</f>
        <v>0</v>
      </c>
      <c r="G21" s="103">
        <f>KOND!O148</f>
        <v>0</v>
      </c>
      <c r="H21" s="105">
        <f>KOND!L148</f>
        <v>0</v>
      </c>
      <c r="I21" s="100"/>
      <c r="J21" s="100"/>
    </row>
    <row r="22" spans="1:10" s="9" customFormat="1" ht="39.6" x14ac:dyDescent="0.25">
      <c r="A22" s="233">
        <v>11</v>
      </c>
      <c r="B22" s="94" t="s">
        <v>470</v>
      </c>
      <c r="C22" s="101" t="s">
        <v>1893</v>
      </c>
      <c r="D22" s="102">
        <f>EL!P147</f>
        <v>0</v>
      </c>
      <c r="E22" s="103">
        <f>EL!M147</f>
        <v>0</v>
      </c>
      <c r="F22" s="104">
        <f>EL!N147</f>
        <v>0</v>
      </c>
      <c r="G22" s="103">
        <f>EL!O147</f>
        <v>0</v>
      </c>
      <c r="H22" s="105">
        <f>EL!L147</f>
        <v>0</v>
      </c>
      <c r="I22" s="100"/>
      <c r="J22" s="222"/>
    </row>
    <row r="23" spans="1:10" s="9" customFormat="1" ht="26.4" x14ac:dyDescent="0.25">
      <c r="A23" s="93">
        <v>12</v>
      </c>
      <c r="B23" s="94" t="s">
        <v>1894</v>
      </c>
      <c r="C23" s="101" t="s">
        <v>1889</v>
      </c>
      <c r="D23" s="102">
        <f>TK!P34</f>
        <v>0</v>
      </c>
      <c r="E23" s="103">
        <f>TK!M34</f>
        <v>0</v>
      </c>
      <c r="F23" s="104">
        <f>TK!N34</f>
        <v>0</v>
      </c>
      <c r="G23" s="103">
        <f>TK!O34</f>
        <v>0</v>
      </c>
      <c r="H23" s="105">
        <f>TK!L34</f>
        <v>0</v>
      </c>
      <c r="I23" s="100"/>
      <c r="J23" s="222"/>
    </row>
    <row r="24" spans="1:10" s="9" customFormat="1" ht="26.4" x14ac:dyDescent="0.25">
      <c r="A24" s="233">
        <v>13</v>
      </c>
      <c r="B24" s="94" t="s">
        <v>1895</v>
      </c>
      <c r="C24" s="101" t="s">
        <v>1890</v>
      </c>
      <c r="D24" s="102">
        <f>APS!P39</f>
        <v>0</v>
      </c>
      <c r="E24" s="103">
        <f>APS!M39</f>
        <v>0</v>
      </c>
      <c r="F24" s="104">
        <f>APS!N39</f>
        <v>0</v>
      </c>
      <c r="G24" s="103">
        <f>APS!O39</f>
        <v>0</v>
      </c>
      <c r="H24" s="105">
        <f>APS!L39</f>
        <v>0</v>
      </c>
      <c r="I24" s="100"/>
      <c r="J24" s="222"/>
    </row>
    <row r="25" spans="1:10" s="9" customFormat="1" ht="26.4" x14ac:dyDescent="0.25">
      <c r="A25" s="93">
        <v>14</v>
      </c>
      <c r="B25" s="94" t="s">
        <v>1896</v>
      </c>
      <c r="C25" s="101" t="s">
        <v>1891</v>
      </c>
      <c r="D25" s="102">
        <f>VN!P24</f>
        <v>0</v>
      </c>
      <c r="E25" s="103">
        <f>VN!M24</f>
        <v>0</v>
      </c>
      <c r="F25" s="104">
        <f>VN!N24</f>
        <v>0</v>
      </c>
      <c r="G25" s="103">
        <f>VN!O24</f>
        <v>0</v>
      </c>
      <c r="H25" s="105">
        <f>VN!L24</f>
        <v>0</v>
      </c>
      <c r="I25" s="100"/>
      <c r="J25" s="222"/>
    </row>
    <row r="26" spans="1:10" s="9" customFormat="1" ht="39.6" x14ac:dyDescent="0.25">
      <c r="A26" s="233">
        <v>15</v>
      </c>
      <c r="B26" s="94" t="s">
        <v>1897</v>
      </c>
      <c r="C26" s="101" t="s">
        <v>1892</v>
      </c>
      <c r="D26" s="102">
        <f>UATS!P31</f>
        <v>0</v>
      </c>
      <c r="E26" s="103">
        <f>UATS!M31</f>
        <v>0</v>
      </c>
      <c r="F26" s="104">
        <f>UATS!N31</f>
        <v>0</v>
      </c>
      <c r="G26" s="103">
        <f>UATS!O31</f>
        <v>0</v>
      </c>
      <c r="H26" s="105">
        <f>UATS!L31</f>
        <v>0</v>
      </c>
      <c r="I26" s="100"/>
      <c r="J26" s="222"/>
    </row>
    <row r="27" spans="1:10" s="156" customFormat="1" ht="26.4" x14ac:dyDescent="0.25">
      <c r="A27" s="93">
        <v>16</v>
      </c>
      <c r="B27" s="94" t="s">
        <v>1898</v>
      </c>
      <c r="C27" s="217" t="s">
        <v>1901</v>
      </c>
      <c r="D27" s="218">
        <f>CIS!P25</f>
        <v>0</v>
      </c>
      <c r="E27" s="219">
        <f>CIS!M25</f>
        <v>0</v>
      </c>
      <c r="F27" s="220">
        <f>CIS!N25</f>
        <v>0</v>
      </c>
      <c r="G27" s="219">
        <f>CIS!O25</f>
        <v>0</v>
      </c>
      <c r="H27" s="221">
        <f>CIS!L25</f>
        <v>0</v>
      </c>
      <c r="I27" s="222"/>
      <c r="J27" s="222"/>
    </row>
    <row r="28" spans="1:10" s="9" customFormat="1" ht="26.4" x14ac:dyDescent="0.25">
      <c r="A28" s="233"/>
      <c r="B28" s="116">
        <v>2</v>
      </c>
      <c r="C28" s="157" t="s">
        <v>455</v>
      </c>
      <c r="D28" s="96"/>
      <c r="E28" s="97"/>
      <c r="F28" s="98"/>
      <c r="G28" s="97"/>
      <c r="H28" s="99"/>
      <c r="I28" s="100"/>
      <c r="J28" s="100"/>
    </row>
    <row r="29" spans="1:10" s="9" customFormat="1" x14ac:dyDescent="0.25">
      <c r="A29" s="93">
        <v>17</v>
      </c>
      <c r="B29" s="118" t="s">
        <v>464</v>
      </c>
      <c r="C29" s="95" t="s">
        <v>447</v>
      </c>
      <c r="D29" s="102">
        <f>ĀŪ1!Q97</f>
        <v>0</v>
      </c>
      <c r="E29" s="103">
        <f>ĀŪ1!N97</f>
        <v>0</v>
      </c>
      <c r="F29" s="104">
        <f>ĀŪ1!O97</f>
        <v>0</v>
      </c>
      <c r="G29" s="103">
        <f>ĀŪ1!P97</f>
        <v>0</v>
      </c>
      <c r="H29" s="105">
        <f>ĀŪ1!M97</f>
        <v>0</v>
      </c>
      <c r="I29" s="100"/>
      <c r="J29" s="100"/>
    </row>
    <row r="30" spans="1:10" s="9" customFormat="1" x14ac:dyDescent="0.25">
      <c r="A30" s="233">
        <v>18</v>
      </c>
      <c r="B30" s="118" t="s">
        <v>465</v>
      </c>
      <c r="C30" s="95" t="s">
        <v>456</v>
      </c>
      <c r="D30" s="102">
        <f>ĀK1!Q98</f>
        <v>0</v>
      </c>
      <c r="E30" s="103">
        <f>ĀK1!N98</f>
        <v>0</v>
      </c>
      <c r="F30" s="104">
        <f>ĀK1!O98</f>
        <v>0</v>
      </c>
      <c r="G30" s="103">
        <f>ĀK1!P98</f>
        <v>0</v>
      </c>
      <c r="H30" s="105">
        <f>ĀK1!M98</f>
        <v>0</v>
      </c>
      <c r="I30" s="100"/>
      <c r="J30" s="100"/>
    </row>
    <row r="31" spans="1:10" s="9" customFormat="1" x14ac:dyDescent="0.25">
      <c r="A31" s="93">
        <v>19</v>
      </c>
      <c r="B31" s="118" t="s">
        <v>466</v>
      </c>
      <c r="C31" s="95" t="s">
        <v>457</v>
      </c>
      <c r="D31" s="102">
        <f>ĀK2!Q80</f>
        <v>0</v>
      </c>
      <c r="E31" s="103">
        <f>ĀK2!N80</f>
        <v>0</v>
      </c>
      <c r="F31" s="104">
        <f>ĀK2!O80</f>
        <v>0</v>
      </c>
      <c r="G31" s="103">
        <f>ĀK2!P80</f>
        <v>0</v>
      </c>
      <c r="H31" s="105">
        <f>ĀK2!M80</f>
        <v>0</v>
      </c>
      <c r="I31" s="100"/>
      <c r="J31" s="100"/>
    </row>
    <row r="32" spans="1:10" s="9" customFormat="1" x14ac:dyDescent="0.25">
      <c r="A32" s="233">
        <v>20</v>
      </c>
      <c r="B32" s="118" t="s">
        <v>467</v>
      </c>
      <c r="C32" s="101" t="s">
        <v>458</v>
      </c>
      <c r="D32" s="102">
        <f>SAT!Q90</f>
        <v>0</v>
      </c>
      <c r="E32" s="103">
        <f>SAT!N90</f>
        <v>0</v>
      </c>
      <c r="F32" s="104">
        <f>SAT!O90</f>
        <v>0</v>
      </c>
      <c r="G32" s="103">
        <f>SAT!P90</f>
        <v>0</v>
      </c>
      <c r="H32" s="105">
        <f>SAT!M90</f>
        <v>0</v>
      </c>
      <c r="I32" s="100"/>
      <c r="J32" s="100"/>
    </row>
    <row r="33" spans="1:10" s="9" customFormat="1" x14ac:dyDescent="0.25">
      <c r="A33" s="93">
        <v>21</v>
      </c>
      <c r="B33" s="118" t="s">
        <v>468</v>
      </c>
      <c r="C33" s="101" t="s">
        <v>459</v>
      </c>
      <c r="D33" s="102">
        <f>ELT!O53</f>
        <v>0</v>
      </c>
      <c r="E33" s="103">
        <f>ELT!L53</f>
        <v>0</v>
      </c>
      <c r="F33" s="104">
        <f>ELT!M53</f>
        <v>0</v>
      </c>
      <c r="G33" s="103">
        <f>ELT!N53</f>
        <v>0</v>
      </c>
      <c r="H33" s="105">
        <f>ELT!K53</f>
        <v>0</v>
      </c>
      <c r="I33" s="100"/>
      <c r="J33" s="222"/>
    </row>
    <row r="34" spans="1:10" s="9" customFormat="1" x14ac:dyDescent="0.25">
      <c r="A34" s="233">
        <v>22</v>
      </c>
      <c r="B34" s="118" t="s">
        <v>469</v>
      </c>
      <c r="C34" s="101" t="s">
        <v>2523</v>
      </c>
      <c r="D34" s="102">
        <f>APG!O59</f>
        <v>0</v>
      </c>
      <c r="E34" s="103">
        <f>APG!L59</f>
        <v>0</v>
      </c>
      <c r="F34" s="104">
        <f>APG!M59</f>
        <v>0</v>
      </c>
      <c r="G34" s="103">
        <f>APG!N59</f>
        <v>0</v>
      </c>
      <c r="H34" s="105">
        <f>APG!K59</f>
        <v>0</v>
      </c>
      <c r="I34" s="100"/>
      <c r="J34" s="222"/>
    </row>
    <row r="35" spans="1:10" s="9" customFormat="1" x14ac:dyDescent="0.25">
      <c r="A35" s="233">
        <v>24</v>
      </c>
      <c r="B35" s="118" t="s">
        <v>2714</v>
      </c>
      <c r="C35" s="101" t="s">
        <v>2616</v>
      </c>
      <c r="D35" s="102">
        <f>EST!O43</f>
        <v>0</v>
      </c>
      <c r="E35" s="103">
        <f>EST!L43</f>
        <v>0</v>
      </c>
      <c r="F35" s="104">
        <f>EST!M43</f>
        <v>0</v>
      </c>
      <c r="G35" s="103">
        <f>EST!N43</f>
        <v>0</v>
      </c>
      <c r="H35" s="105">
        <f>EST!K43</f>
        <v>0</v>
      </c>
      <c r="I35" s="100"/>
      <c r="J35" s="222"/>
    </row>
    <row r="36" spans="1:10" s="9" customFormat="1" ht="26.4" x14ac:dyDescent="0.25">
      <c r="A36" s="93"/>
      <c r="B36" s="159">
        <v>3</v>
      </c>
      <c r="C36" s="157" t="s">
        <v>460</v>
      </c>
      <c r="D36" s="102"/>
      <c r="E36" s="103"/>
      <c r="F36" s="104"/>
      <c r="G36" s="103"/>
      <c r="H36" s="105"/>
      <c r="I36" s="100"/>
      <c r="J36" s="100"/>
    </row>
    <row r="37" spans="1:10" s="9" customFormat="1" ht="26.4" x14ac:dyDescent="0.25">
      <c r="A37" s="233">
        <v>25</v>
      </c>
      <c r="B37" s="118" t="s">
        <v>462</v>
      </c>
      <c r="C37" s="101" t="s">
        <v>460</v>
      </c>
      <c r="D37" s="102">
        <f>TER!O22</f>
        <v>0</v>
      </c>
      <c r="E37" s="103">
        <f>TER!L22</f>
        <v>0</v>
      </c>
      <c r="F37" s="104">
        <f>TER!M22</f>
        <v>0</v>
      </c>
      <c r="G37" s="103">
        <f>TER!N22</f>
        <v>0</v>
      </c>
      <c r="H37" s="105">
        <f>TER!K22</f>
        <v>0</v>
      </c>
      <c r="I37" s="100"/>
      <c r="J37" s="222"/>
    </row>
    <row r="38" spans="1:10" s="9" customFormat="1" x14ac:dyDescent="0.25">
      <c r="A38" s="233"/>
      <c r="B38" s="159">
        <v>4</v>
      </c>
      <c r="C38" s="158" t="s">
        <v>1899</v>
      </c>
      <c r="D38" s="102"/>
      <c r="E38" s="103"/>
      <c r="F38" s="104"/>
      <c r="G38" s="103"/>
      <c r="H38" s="105"/>
      <c r="I38" s="100"/>
      <c r="J38" s="222"/>
    </row>
    <row r="39" spans="1:10" s="156" customFormat="1" x14ac:dyDescent="0.25">
      <c r="A39" s="215">
        <v>26</v>
      </c>
      <c r="B39" s="216" t="s">
        <v>463</v>
      </c>
      <c r="C39" s="217" t="s">
        <v>1125</v>
      </c>
      <c r="D39" s="218">
        <f>Lifts!O12</f>
        <v>0</v>
      </c>
      <c r="E39" s="219">
        <f>Lifts!L12</f>
        <v>0</v>
      </c>
      <c r="F39" s="220">
        <f>Lifts!M12</f>
        <v>0</v>
      </c>
      <c r="G39" s="219">
        <f>Lifts!N12</f>
        <v>0</v>
      </c>
      <c r="H39" s="221">
        <f>Lifts!K12</f>
        <v>0</v>
      </c>
      <c r="I39" s="222"/>
      <c r="J39" s="222"/>
    </row>
    <row r="40" spans="1:10" s="9" customFormat="1" ht="26.4" x14ac:dyDescent="0.25">
      <c r="A40" s="233">
        <v>27</v>
      </c>
      <c r="B40" s="216" t="s">
        <v>1900</v>
      </c>
      <c r="C40" s="101" t="s">
        <v>2981</v>
      </c>
      <c r="D40" s="102">
        <f>VIRT!O17</f>
        <v>0</v>
      </c>
      <c r="E40" s="103">
        <f>VIRT!L17</f>
        <v>0</v>
      </c>
      <c r="F40" s="104">
        <f>VIRT!M17</f>
        <v>0</v>
      </c>
      <c r="G40" s="103">
        <f>VIRT!N17</f>
        <v>0</v>
      </c>
      <c r="H40" s="105">
        <f>VIRT!K17</f>
        <v>0</v>
      </c>
      <c r="I40" s="100"/>
      <c r="J40" s="222"/>
    </row>
    <row r="41" spans="1:10" s="9" customFormat="1" x14ac:dyDescent="0.25">
      <c r="A41" s="93"/>
      <c r="B41" s="159">
        <v>5</v>
      </c>
      <c r="C41" s="158" t="s">
        <v>461</v>
      </c>
      <c r="D41" s="102"/>
      <c r="E41" s="103"/>
      <c r="F41" s="104"/>
      <c r="G41" s="103"/>
      <c r="H41" s="105"/>
      <c r="I41" s="100"/>
      <c r="J41" s="100"/>
    </row>
    <row r="42" spans="1:10" s="9" customFormat="1" x14ac:dyDescent="0.25">
      <c r="A42" s="233">
        <v>28</v>
      </c>
      <c r="B42" s="118" t="s">
        <v>2402</v>
      </c>
      <c r="C42" s="101" t="str">
        <f>C41</f>
        <v>BŪVLAUKUMA ORGANIZĀCIJA</v>
      </c>
      <c r="D42" s="102">
        <f>BO!O19</f>
        <v>0</v>
      </c>
      <c r="E42" s="103">
        <f>BO!L19</f>
        <v>0</v>
      </c>
      <c r="F42" s="104">
        <f>BO!M19</f>
        <v>0</v>
      </c>
      <c r="G42" s="103">
        <f>BO!N19</f>
        <v>0</v>
      </c>
      <c r="H42" s="105">
        <f>BO!K19</f>
        <v>0</v>
      </c>
      <c r="I42" s="100"/>
      <c r="J42" s="100"/>
    </row>
    <row r="43" spans="1:10" x14ac:dyDescent="0.25">
      <c r="A43" s="18"/>
      <c r="B43" s="19"/>
      <c r="C43" s="27"/>
      <c r="D43" s="74"/>
      <c r="E43" s="75"/>
      <c r="F43" s="76"/>
      <c r="G43" s="75"/>
      <c r="H43" s="77"/>
      <c r="I43" s="73"/>
      <c r="J43" s="73"/>
    </row>
    <row r="44" spans="1:10" s="91" customFormat="1" x14ac:dyDescent="0.25">
      <c r="A44" s="85"/>
      <c r="B44" s="85"/>
      <c r="C44" s="86" t="s">
        <v>15</v>
      </c>
      <c r="D44" s="87">
        <f>SUM(D13:D43)</f>
        <v>0</v>
      </c>
      <c r="E44" s="88">
        <f>SUM(E13:E43)</f>
        <v>0</v>
      </c>
      <c r="F44" s="88">
        <f>SUM(F13:F43)</f>
        <v>0</v>
      </c>
      <c r="G44" s="88">
        <f>SUM(G13:G43)</f>
        <v>0</v>
      </c>
      <c r="H44" s="89">
        <f>SUM(H13:H43)</f>
        <v>0</v>
      </c>
      <c r="I44" s="90"/>
      <c r="J44" s="90">
        <f>E44+F44+G44</f>
        <v>0</v>
      </c>
    </row>
    <row r="45" spans="1:10" x14ac:dyDescent="0.25">
      <c r="C45" s="21" t="s">
        <v>2982</v>
      </c>
      <c r="D45" s="78">
        <f>ROUND(D44*15%,2)</f>
        <v>0</v>
      </c>
      <c r="E45" s="79"/>
      <c r="F45" s="80"/>
      <c r="G45" s="80"/>
      <c r="H45" s="80"/>
      <c r="I45" s="73"/>
      <c r="J45" s="73"/>
    </row>
    <row r="46" spans="1:10" x14ac:dyDescent="0.25">
      <c r="C46" s="72" t="s">
        <v>21</v>
      </c>
      <c r="D46" s="78">
        <f>ROUND(D45*1%,2)</f>
        <v>0</v>
      </c>
      <c r="E46" s="79"/>
      <c r="F46" s="80"/>
      <c r="G46" s="80"/>
      <c r="H46" s="80"/>
      <c r="I46" s="73"/>
      <c r="J46" s="73"/>
    </row>
    <row r="47" spans="1:10" x14ac:dyDescent="0.25">
      <c r="C47" s="21" t="s">
        <v>2983</v>
      </c>
      <c r="D47" s="78">
        <f>ROUND(D44*5%,2)</f>
        <v>0</v>
      </c>
      <c r="E47" s="79"/>
      <c r="F47" s="80"/>
      <c r="G47" s="80"/>
      <c r="H47" s="80"/>
      <c r="I47" s="73"/>
      <c r="J47" s="73"/>
    </row>
    <row r="48" spans="1:10" x14ac:dyDescent="0.25">
      <c r="C48" s="23" t="s">
        <v>16</v>
      </c>
      <c r="D48" s="92">
        <f>D44+D45+D47</f>
        <v>0</v>
      </c>
      <c r="E48" s="79"/>
      <c r="F48" s="80"/>
      <c r="G48" s="80"/>
      <c r="H48" s="80"/>
      <c r="I48" s="73"/>
      <c r="J48" s="73"/>
    </row>
    <row r="51" spans="3:7" ht="26.4" x14ac:dyDescent="0.25">
      <c r="C51" s="46" t="s">
        <v>2975</v>
      </c>
      <c r="F51" s="47"/>
      <c r="G51" s="4"/>
    </row>
    <row r="52" spans="3:7" x14ac:dyDescent="0.25">
      <c r="F52" s="47"/>
      <c r="G52" s="4"/>
    </row>
    <row r="53" spans="3:7" ht="26.4" x14ac:dyDescent="0.25">
      <c r="C53" s="46" t="s">
        <v>2973</v>
      </c>
      <c r="F53" s="47"/>
      <c r="G53" s="4"/>
    </row>
    <row r="54" spans="3:7" x14ac:dyDescent="0.25">
      <c r="F54" s="47"/>
      <c r="G54" s="4"/>
    </row>
    <row r="55" spans="3:7" x14ac:dyDescent="0.25">
      <c r="C55" s="46"/>
      <c r="F55" s="47"/>
      <c r="G55" s="4"/>
    </row>
    <row r="56" spans="3:7" x14ac:dyDescent="0.25">
      <c r="F56" s="47"/>
      <c r="G56" s="4"/>
    </row>
  </sheetData>
  <mergeCells count="6">
    <mergeCell ref="H9:H10"/>
    <mergeCell ref="E9:G9"/>
    <mergeCell ref="A9:A10"/>
    <mergeCell ref="D9:D10"/>
    <mergeCell ref="C9:C10"/>
    <mergeCell ref="B9:B10"/>
  </mergeCells>
  <phoneticPr fontId="2" type="noConversion"/>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&amp;C&amp;"Arial,Bold"&amp;12&amp;UKOPSAVILKUMA APRĒĶINS  Nr. 1&amp;"Arial,Regular"&amp;U
</oddHeader>
    <oddFooter>&amp;C&amp;8&amp;P&amp;R&amp;8&amp;D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85"/>
  <sheetViews>
    <sheetView topLeftCell="A41" zoomScaleNormal="100" workbookViewId="0">
      <selection activeCell="B6" sqref="B6"/>
    </sheetView>
  </sheetViews>
  <sheetFormatPr defaultColWidth="9.109375" defaultRowHeight="13.2" x14ac:dyDescent="0.25"/>
  <cols>
    <col min="1" max="1" width="7.44140625" style="3" customWidth="1"/>
    <col min="2" max="2" width="36.109375" style="1" customWidth="1"/>
    <col min="3" max="3" width="21" style="1" customWidth="1"/>
    <col min="4" max="4" width="19.33203125" style="1" customWidth="1"/>
    <col min="5" max="5" width="6" style="2" customWidth="1"/>
    <col min="6" max="6" width="8.6640625" style="3" customWidth="1"/>
    <col min="7" max="7" width="6.33203125" style="3" customWidth="1"/>
    <col min="8" max="8" width="6.5546875" style="4" customWidth="1"/>
    <col min="9" max="9" width="7.33203125" style="5" customWidth="1"/>
    <col min="10" max="10" width="9.6640625"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49"/>
      <c r="C1" s="49"/>
      <c r="D1" s="49"/>
      <c r="E1" s="68" t="str">
        <f>ĀŪ1!E1</f>
        <v>SPECIALIZĒTIE DARBI- ĀRĒJIE TĪKLI, SISTĒMAS</v>
      </c>
      <c r="F1" s="50"/>
      <c r="G1" s="50"/>
      <c r="H1" s="51"/>
      <c r="I1" s="52"/>
      <c r="J1" s="52"/>
      <c r="K1" s="52"/>
      <c r="L1" s="52"/>
      <c r="M1" s="52"/>
      <c r="N1" s="52"/>
      <c r="O1" s="52"/>
      <c r="P1" s="52"/>
      <c r="Q1" s="53"/>
    </row>
    <row r="2" spans="1:18" ht="13.8" x14ac:dyDescent="0.25">
      <c r="A2" s="48" t="s">
        <v>2</v>
      </c>
      <c r="B2" s="49"/>
      <c r="C2" s="49"/>
      <c r="D2" s="49"/>
      <c r="E2" s="61" t="str">
        <f>KOPS!D2</f>
        <v>BIROJU ĒKAS JAUNBŪVE</v>
      </c>
      <c r="F2" s="50"/>
      <c r="G2" s="50"/>
      <c r="H2" s="51"/>
      <c r="I2" s="52"/>
      <c r="J2" s="52"/>
      <c r="K2" s="52"/>
      <c r="L2" s="52"/>
      <c r="M2" s="52"/>
      <c r="N2" s="52"/>
      <c r="O2" s="52"/>
      <c r="P2" s="52"/>
      <c r="Q2" s="53"/>
    </row>
    <row r="3" spans="1:18" ht="13.8" x14ac:dyDescent="0.25">
      <c r="A3" s="48" t="s">
        <v>3</v>
      </c>
      <c r="B3" s="49"/>
      <c r="C3" s="49"/>
      <c r="D3" s="49"/>
      <c r="E3" s="61" t="str">
        <f>KOPS!D3</f>
        <v>STIGU IELĀ 14, RĪGĀ</v>
      </c>
      <c r="F3" s="50"/>
      <c r="G3" s="50"/>
      <c r="H3" s="51"/>
      <c r="I3" s="52"/>
      <c r="J3" s="52"/>
      <c r="K3" s="52"/>
      <c r="L3" s="52"/>
      <c r="M3" s="52"/>
      <c r="N3" s="52"/>
      <c r="O3" s="52"/>
      <c r="P3" s="52"/>
      <c r="Q3" s="53"/>
    </row>
    <row r="4" spans="1:18" ht="13.8" x14ac:dyDescent="0.25">
      <c r="A4" s="48" t="s">
        <v>4</v>
      </c>
      <c r="B4" s="49"/>
      <c r="C4" s="49"/>
      <c r="D4" s="49"/>
      <c r="E4" s="113"/>
      <c r="F4" s="50"/>
      <c r="G4" s="50"/>
      <c r="H4" s="51"/>
      <c r="I4" s="52"/>
      <c r="J4" s="52"/>
      <c r="K4" s="52"/>
      <c r="L4" s="52"/>
      <c r="M4" s="52"/>
      <c r="N4" s="52"/>
      <c r="O4" s="52"/>
      <c r="P4" s="52"/>
      <c r="Q4" s="53"/>
    </row>
    <row r="5" spans="1:18" ht="14.4" x14ac:dyDescent="0.25">
      <c r="A5" s="48" t="s">
        <v>1903</v>
      </c>
      <c r="B5" s="49"/>
      <c r="C5" s="49"/>
      <c r="D5" s="49"/>
      <c r="E5" s="54"/>
      <c r="F5" s="50"/>
      <c r="G5" s="50"/>
      <c r="H5" s="51"/>
      <c r="I5" s="52"/>
      <c r="J5" s="52"/>
      <c r="K5" s="52"/>
      <c r="L5" s="52"/>
      <c r="M5" s="52"/>
      <c r="N5" s="52"/>
      <c r="O5" s="52"/>
      <c r="P5" s="55" t="s">
        <v>28</v>
      </c>
      <c r="Q5" s="111">
        <f>Q80</f>
        <v>0</v>
      </c>
    </row>
    <row r="6" spans="1:18" ht="13.8" x14ac:dyDescent="0.25">
      <c r="A6" s="10" t="str">
        <f>KOPT!A6</f>
        <v>Tāme sastādīta: 2020.gada februārī</v>
      </c>
      <c r="B6" s="49"/>
      <c r="C6" s="49"/>
      <c r="D6" s="49"/>
      <c r="E6" s="54"/>
      <c r="F6" s="50"/>
      <c r="G6" s="50"/>
      <c r="H6" s="51"/>
      <c r="I6" s="52"/>
      <c r="J6" s="52"/>
      <c r="K6" s="52"/>
      <c r="L6" s="52"/>
      <c r="M6" s="52"/>
      <c r="N6" s="52"/>
      <c r="O6" s="52"/>
      <c r="P6" s="52"/>
      <c r="Q6" s="53"/>
    </row>
    <row r="7" spans="1:18" ht="20.25" customHeight="1" x14ac:dyDescent="0.25">
      <c r="A7" s="427" t="s">
        <v>5</v>
      </c>
      <c r="B7" s="442" t="s">
        <v>43</v>
      </c>
      <c r="C7" s="213"/>
      <c r="D7" s="213"/>
      <c r="E7" s="440" t="s">
        <v>6</v>
      </c>
      <c r="F7" s="427" t="s">
        <v>7</v>
      </c>
      <c r="G7" s="437" t="s">
        <v>8</v>
      </c>
      <c r="H7" s="437"/>
      <c r="I7" s="437"/>
      <c r="J7" s="437"/>
      <c r="K7" s="437"/>
      <c r="L7" s="439"/>
      <c r="M7" s="438" t="s">
        <v>11</v>
      </c>
      <c r="N7" s="437"/>
      <c r="O7" s="437"/>
      <c r="P7" s="437"/>
      <c r="Q7" s="439"/>
      <c r="R7" s="9"/>
    </row>
    <row r="8" spans="1:18" ht="78.75" customHeight="1" x14ac:dyDescent="0.25">
      <c r="A8" s="428"/>
      <c r="B8" s="443"/>
      <c r="C8" s="214"/>
      <c r="D8" s="214"/>
      <c r="E8" s="441"/>
      <c r="F8" s="428"/>
      <c r="G8" s="7" t="s">
        <v>9</v>
      </c>
      <c r="H8" s="7" t="s">
        <v>29</v>
      </c>
      <c r="I8" s="8" t="s">
        <v>30</v>
      </c>
      <c r="J8" s="8" t="s">
        <v>41</v>
      </c>
      <c r="K8" s="8" t="s">
        <v>31</v>
      </c>
      <c r="L8" s="8" t="s">
        <v>32</v>
      </c>
      <c r="M8" s="8" t="s">
        <v>10</v>
      </c>
      <c r="N8" s="8" t="s">
        <v>30</v>
      </c>
      <c r="O8" s="8" t="s">
        <v>41</v>
      </c>
      <c r="P8" s="8" t="s">
        <v>31</v>
      </c>
      <c r="Q8" s="8" t="s">
        <v>33</v>
      </c>
    </row>
    <row r="9" spans="1:18" x14ac:dyDescent="0.25">
      <c r="A9" s="16"/>
      <c r="B9" s="32"/>
      <c r="C9" s="184"/>
      <c r="D9" s="184"/>
      <c r="E9" s="28"/>
      <c r="F9" s="25"/>
      <c r="G9" s="34"/>
      <c r="H9" s="29"/>
      <c r="I9" s="31"/>
      <c r="J9" s="31"/>
      <c r="K9" s="35"/>
      <c r="L9" s="31"/>
      <c r="M9" s="35"/>
      <c r="N9" s="31"/>
      <c r="O9" s="35"/>
      <c r="P9" s="31"/>
      <c r="Q9" s="36"/>
    </row>
    <row r="10" spans="1:18" s="156" customFormat="1" x14ac:dyDescent="0.25">
      <c r="A10" s="192" t="s">
        <v>684</v>
      </c>
      <c r="B10" s="291" t="s">
        <v>2020</v>
      </c>
      <c r="C10" s="261"/>
      <c r="D10" s="266"/>
      <c r="E10" s="289"/>
      <c r="F10" s="290"/>
      <c r="G10" s="147"/>
      <c r="H10" s="107"/>
      <c r="I10" s="107"/>
      <c r="J10" s="107"/>
      <c r="K10" s="148"/>
      <c r="L10" s="107"/>
      <c r="M10" s="107"/>
      <c r="N10" s="107"/>
      <c r="O10" s="107"/>
      <c r="P10" s="107"/>
      <c r="Q10" s="107"/>
    </row>
    <row r="11" spans="1:18" s="156" customFormat="1" ht="15.6" x14ac:dyDescent="0.25">
      <c r="A11" s="192" t="s">
        <v>54</v>
      </c>
      <c r="B11" s="261" t="s">
        <v>2248</v>
      </c>
      <c r="C11" s="261"/>
      <c r="D11" s="266" t="s">
        <v>2148</v>
      </c>
      <c r="E11" s="264" t="s">
        <v>99</v>
      </c>
      <c r="F11" s="298">
        <v>30</v>
      </c>
      <c r="G11" s="147"/>
      <c r="H11" s="107"/>
      <c r="I11" s="107"/>
      <c r="J11" s="107"/>
      <c r="K11" s="148"/>
      <c r="L11" s="107"/>
      <c r="M11" s="107"/>
      <c r="N11" s="107"/>
      <c r="O11" s="107"/>
      <c r="P11" s="107"/>
      <c r="Q11" s="107"/>
    </row>
    <row r="12" spans="1:18" s="156" customFormat="1" x14ac:dyDescent="0.25">
      <c r="A12" s="192" t="s">
        <v>57</v>
      </c>
      <c r="B12" s="261" t="s">
        <v>2249</v>
      </c>
      <c r="C12" s="261"/>
      <c r="D12" s="266" t="s">
        <v>2250</v>
      </c>
      <c r="E12" s="289" t="s">
        <v>56</v>
      </c>
      <c r="F12" s="298">
        <v>6</v>
      </c>
      <c r="G12" s="147"/>
      <c r="H12" s="107"/>
      <c r="I12" s="107"/>
      <c r="J12" s="107"/>
      <c r="K12" s="148"/>
      <c r="L12" s="107"/>
      <c r="M12" s="107"/>
      <c r="N12" s="107"/>
      <c r="O12" s="107"/>
      <c r="P12" s="107"/>
      <c r="Q12" s="107"/>
    </row>
    <row r="13" spans="1:18" s="156" customFormat="1" x14ac:dyDescent="0.25">
      <c r="A13" s="192" t="s">
        <v>687</v>
      </c>
      <c r="B13" s="291" t="s">
        <v>2035</v>
      </c>
      <c r="C13" s="261"/>
      <c r="D13" s="266"/>
      <c r="E13" s="289"/>
      <c r="F13" s="298"/>
      <c r="G13" s="147"/>
      <c r="H13" s="107"/>
      <c r="I13" s="107"/>
      <c r="J13" s="107"/>
      <c r="K13" s="148"/>
      <c r="L13" s="107"/>
      <c r="M13" s="107"/>
      <c r="N13" s="107"/>
      <c r="O13" s="107"/>
      <c r="P13" s="107"/>
      <c r="Q13" s="107"/>
    </row>
    <row r="14" spans="1:18" s="156" customFormat="1" ht="26.4" x14ac:dyDescent="0.25">
      <c r="A14" s="192" t="s">
        <v>69</v>
      </c>
      <c r="B14" s="261" t="s">
        <v>2153</v>
      </c>
      <c r="C14" s="261"/>
      <c r="D14" s="266" t="s">
        <v>2148</v>
      </c>
      <c r="E14" s="264" t="s">
        <v>99</v>
      </c>
      <c r="F14" s="298">
        <v>30</v>
      </c>
      <c r="G14" s="147"/>
      <c r="H14" s="107"/>
      <c r="I14" s="107"/>
      <c r="J14" s="107"/>
      <c r="K14" s="148"/>
      <c r="L14" s="107"/>
      <c r="M14" s="107"/>
      <c r="N14" s="107"/>
      <c r="O14" s="107"/>
      <c r="P14" s="107"/>
      <c r="Q14" s="107"/>
    </row>
    <row r="15" spans="1:18" s="239" customFormat="1" x14ac:dyDescent="0.25">
      <c r="A15" s="191" t="s">
        <v>689</v>
      </c>
      <c r="B15" s="291" t="s">
        <v>68</v>
      </c>
      <c r="C15" s="261"/>
      <c r="D15" s="266"/>
      <c r="E15" s="289"/>
      <c r="F15" s="298"/>
      <c r="G15" s="147"/>
      <c r="H15" s="107"/>
      <c r="I15" s="107"/>
      <c r="J15" s="107"/>
      <c r="K15" s="148"/>
      <c r="L15" s="107"/>
      <c r="M15" s="107"/>
      <c r="N15" s="107"/>
      <c r="O15" s="107"/>
      <c r="P15" s="107"/>
      <c r="Q15" s="107"/>
    </row>
    <row r="16" spans="1:18" s="156" customFormat="1" ht="26.4" x14ac:dyDescent="0.25">
      <c r="A16" s="192" t="s">
        <v>85</v>
      </c>
      <c r="B16" s="261" t="s">
        <v>2251</v>
      </c>
      <c r="C16" s="261"/>
      <c r="D16" s="266" t="s">
        <v>2252</v>
      </c>
      <c r="E16" s="264" t="s">
        <v>75</v>
      </c>
      <c r="F16" s="298">
        <v>19</v>
      </c>
      <c r="G16" s="147"/>
      <c r="H16" s="107"/>
      <c r="I16" s="107"/>
      <c r="J16" s="107"/>
      <c r="K16" s="148"/>
      <c r="L16" s="107"/>
      <c r="M16" s="107"/>
      <c r="N16" s="107"/>
      <c r="O16" s="107"/>
      <c r="P16" s="107"/>
      <c r="Q16" s="107"/>
    </row>
    <row r="17" spans="1:17" s="156" customFormat="1" ht="26.4" x14ac:dyDescent="0.25">
      <c r="A17" s="192" t="s">
        <v>87</v>
      </c>
      <c r="B17" s="261" t="s">
        <v>2253</v>
      </c>
      <c r="C17" s="261"/>
      <c r="D17" s="266" t="s">
        <v>2254</v>
      </c>
      <c r="E17" s="264" t="s">
        <v>75</v>
      </c>
      <c r="F17" s="298">
        <v>17</v>
      </c>
      <c r="G17" s="147"/>
      <c r="H17" s="107"/>
      <c r="I17" s="107"/>
      <c r="J17" s="107"/>
      <c r="K17" s="148"/>
      <c r="L17" s="107"/>
      <c r="M17" s="107"/>
      <c r="N17" s="107"/>
      <c r="O17" s="107"/>
      <c r="P17" s="107"/>
      <c r="Q17" s="107"/>
    </row>
    <row r="18" spans="1:17" s="156" customFormat="1" ht="26.4" x14ac:dyDescent="0.25">
      <c r="A18" s="192" t="s">
        <v>90</v>
      </c>
      <c r="B18" s="261" t="s">
        <v>2253</v>
      </c>
      <c r="C18" s="261"/>
      <c r="D18" s="266" t="s">
        <v>2255</v>
      </c>
      <c r="E18" s="264" t="s">
        <v>75</v>
      </c>
      <c r="F18" s="364">
        <v>12.5</v>
      </c>
      <c r="G18" s="147"/>
      <c r="H18" s="107"/>
      <c r="I18" s="107"/>
      <c r="J18" s="107"/>
      <c r="K18" s="148"/>
      <c r="L18" s="107"/>
      <c r="M18" s="107"/>
      <c r="N18" s="107"/>
      <c r="O18" s="107"/>
      <c r="P18" s="107"/>
      <c r="Q18" s="107"/>
    </row>
    <row r="19" spans="1:17" s="156" customFormat="1" ht="26.4" x14ac:dyDescent="0.25">
      <c r="A19" s="192" t="s">
        <v>93</v>
      </c>
      <c r="B19" s="261" t="s">
        <v>2056</v>
      </c>
      <c r="C19" s="261"/>
      <c r="D19" s="266"/>
      <c r="E19" s="289" t="s">
        <v>2145</v>
      </c>
      <c r="F19" s="298">
        <v>2</v>
      </c>
      <c r="G19" s="147"/>
      <c r="H19" s="107"/>
      <c r="I19" s="107"/>
      <c r="J19" s="107"/>
      <c r="K19" s="148"/>
      <c r="L19" s="107"/>
      <c r="M19" s="107"/>
      <c r="N19" s="107"/>
      <c r="O19" s="107"/>
      <c r="P19" s="107"/>
      <c r="Q19" s="107"/>
    </row>
    <row r="20" spans="1:17" s="156" customFormat="1" ht="26.4" x14ac:dyDescent="0.25">
      <c r="A20" s="192" t="s">
        <v>95</v>
      </c>
      <c r="B20" s="261" t="s">
        <v>2256</v>
      </c>
      <c r="C20" s="261"/>
      <c r="D20" s="266"/>
      <c r="E20" s="289" t="s">
        <v>2145</v>
      </c>
      <c r="F20" s="298">
        <v>2</v>
      </c>
      <c r="G20" s="147"/>
      <c r="H20" s="107"/>
      <c r="I20" s="107"/>
      <c r="J20" s="107"/>
      <c r="K20" s="148"/>
      <c r="L20" s="107"/>
      <c r="M20" s="107"/>
      <c r="N20" s="107"/>
      <c r="O20" s="107"/>
      <c r="P20" s="107"/>
      <c r="Q20" s="107"/>
    </row>
    <row r="21" spans="1:17" s="156" customFormat="1" x14ac:dyDescent="0.25">
      <c r="A21" s="192" t="s">
        <v>97</v>
      </c>
      <c r="B21" s="261" t="s">
        <v>2054</v>
      </c>
      <c r="C21" s="261"/>
      <c r="D21" s="266"/>
      <c r="E21" s="289" t="s">
        <v>2145</v>
      </c>
      <c r="F21" s="298">
        <v>2</v>
      </c>
      <c r="G21" s="154"/>
      <c r="H21" s="107"/>
      <c r="I21" s="110"/>
      <c r="J21" s="56"/>
      <c r="K21" s="148"/>
      <c r="L21" s="107"/>
      <c r="M21" s="107"/>
      <c r="N21" s="107"/>
      <c r="O21" s="107"/>
      <c r="P21" s="107"/>
      <c r="Q21" s="107"/>
    </row>
    <row r="22" spans="1:17" s="156" customFormat="1" ht="26.4" x14ac:dyDescent="0.25">
      <c r="A22" s="192" t="s">
        <v>100</v>
      </c>
      <c r="B22" s="261" t="s">
        <v>2257</v>
      </c>
      <c r="C22" s="261"/>
      <c r="D22" s="266"/>
      <c r="E22" s="289" t="s">
        <v>2145</v>
      </c>
      <c r="F22" s="298">
        <v>2</v>
      </c>
      <c r="G22" s="154"/>
      <c r="H22" s="107"/>
      <c r="I22" s="107"/>
      <c r="J22" s="56"/>
      <c r="K22" s="110"/>
      <c r="L22" s="107"/>
      <c r="M22" s="107"/>
      <c r="N22" s="107"/>
      <c r="O22" s="107"/>
      <c r="P22" s="107"/>
      <c r="Q22" s="107"/>
    </row>
    <row r="23" spans="1:17" s="156" customFormat="1" x14ac:dyDescent="0.25">
      <c r="A23" s="192" t="s">
        <v>101</v>
      </c>
      <c r="B23" s="261" t="s">
        <v>2258</v>
      </c>
      <c r="C23" s="261"/>
      <c r="D23" s="266"/>
      <c r="E23" s="289" t="s">
        <v>2145</v>
      </c>
      <c r="F23" s="298">
        <v>1</v>
      </c>
      <c r="G23" s="154"/>
      <c r="H23" s="107"/>
      <c r="I23" s="107"/>
      <c r="J23" s="56"/>
      <c r="K23" s="110"/>
      <c r="L23" s="107"/>
      <c r="M23" s="107"/>
      <c r="N23" s="107"/>
      <c r="O23" s="107"/>
      <c r="P23" s="107"/>
      <c r="Q23" s="107"/>
    </row>
    <row r="24" spans="1:17" s="156" customFormat="1" ht="26.4" x14ac:dyDescent="0.25">
      <c r="A24" s="192" t="s">
        <v>102</v>
      </c>
      <c r="B24" s="261" t="s">
        <v>2259</v>
      </c>
      <c r="C24" s="261"/>
      <c r="D24" s="266"/>
      <c r="E24" s="289" t="s">
        <v>2145</v>
      </c>
      <c r="F24" s="298">
        <v>1</v>
      </c>
      <c r="G24" s="154"/>
      <c r="H24" s="107"/>
      <c r="I24" s="107"/>
      <c r="J24" s="56"/>
      <c r="K24" s="110"/>
      <c r="L24" s="107"/>
      <c r="M24" s="107"/>
      <c r="N24" s="107"/>
      <c r="O24" s="107"/>
      <c r="P24" s="107"/>
      <c r="Q24" s="107"/>
    </row>
    <row r="25" spans="1:17" s="156" customFormat="1" ht="26.4" x14ac:dyDescent="0.25">
      <c r="A25" s="192" t="s">
        <v>103</v>
      </c>
      <c r="B25" s="261" t="s">
        <v>2059</v>
      </c>
      <c r="C25" s="261"/>
      <c r="D25" s="266" t="s">
        <v>2260</v>
      </c>
      <c r="E25" s="264" t="s">
        <v>75</v>
      </c>
      <c r="F25" s="298">
        <v>7</v>
      </c>
      <c r="G25" s="147"/>
      <c r="H25" s="107"/>
      <c r="I25" s="107"/>
      <c r="J25" s="107"/>
      <c r="K25" s="148"/>
      <c r="L25" s="107"/>
      <c r="M25" s="107"/>
      <c r="N25" s="107"/>
      <c r="O25" s="107"/>
      <c r="P25" s="107"/>
      <c r="Q25" s="107"/>
    </row>
    <row r="26" spans="1:17" s="156" customFormat="1" ht="52.8" x14ac:dyDescent="0.25">
      <c r="A26" s="192" t="s">
        <v>104</v>
      </c>
      <c r="B26" s="261" t="s">
        <v>2261</v>
      </c>
      <c r="C26" s="261"/>
      <c r="D26" s="266"/>
      <c r="E26" s="264" t="s">
        <v>75</v>
      </c>
      <c r="F26" s="298">
        <v>12</v>
      </c>
      <c r="G26" s="147"/>
      <c r="H26" s="107"/>
      <c r="I26" s="107"/>
      <c r="J26" s="107"/>
      <c r="K26" s="148"/>
      <c r="L26" s="107"/>
      <c r="M26" s="107"/>
      <c r="N26" s="107"/>
      <c r="O26" s="107"/>
      <c r="P26" s="107"/>
      <c r="Q26" s="107"/>
    </row>
    <row r="27" spans="1:17" s="156" customFormat="1" ht="52.8" x14ac:dyDescent="0.25">
      <c r="A27" s="192" t="s">
        <v>105</v>
      </c>
      <c r="B27" s="261" t="s">
        <v>2262</v>
      </c>
      <c r="C27" s="261"/>
      <c r="D27" s="266"/>
      <c r="E27" s="264" t="s">
        <v>75</v>
      </c>
      <c r="F27" s="364">
        <v>7.5</v>
      </c>
      <c r="G27" s="147"/>
      <c r="H27" s="107"/>
      <c r="I27" s="107"/>
      <c r="J27" s="107"/>
      <c r="K27" s="148"/>
      <c r="L27" s="107"/>
      <c r="M27" s="107"/>
      <c r="N27" s="107"/>
      <c r="O27" s="107"/>
      <c r="P27" s="107"/>
      <c r="Q27" s="107"/>
    </row>
    <row r="28" spans="1:17" s="156" customFormat="1" ht="26.4" x14ac:dyDescent="0.25">
      <c r="A28" s="192" t="s">
        <v>106</v>
      </c>
      <c r="B28" s="261" t="s">
        <v>2263</v>
      </c>
      <c r="C28" s="261"/>
      <c r="D28" s="266" t="s">
        <v>2264</v>
      </c>
      <c r="E28" s="264" t="s">
        <v>75</v>
      </c>
      <c r="F28" s="298">
        <v>5</v>
      </c>
      <c r="G28" s="147"/>
      <c r="H28" s="107"/>
      <c r="I28" s="107"/>
      <c r="J28" s="107"/>
      <c r="K28" s="148"/>
      <c r="L28" s="107"/>
      <c r="M28" s="107"/>
      <c r="N28" s="107"/>
      <c r="O28" s="107"/>
      <c r="P28" s="107"/>
      <c r="Q28" s="107"/>
    </row>
    <row r="29" spans="1:17" s="156" customFormat="1" ht="26.4" x14ac:dyDescent="0.25">
      <c r="A29" s="192" t="s">
        <v>107</v>
      </c>
      <c r="B29" s="261" t="s">
        <v>2265</v>
      </c>
      <c r="C29" s="261"/>
      <c r="D29" s="266" t="s">
        <v>2264</v>
      </c>
      <c r="E29" s="264" t="s">
        <v>75</v>
      </c>
      <c r="F29" s="298">
        <v>2</v>
      </c>
      <c r="G29" s="147"/>
      <c r="H29" s="107"/>
      <c r="I29" s="107"/>
      <c r="J29" s="107"/>
      <c r="K29" s="148"/>
      <c r="L29" s="107"/>
      <c r="M29" s="107"/>
      <c r="N29" s="107"/>
      <c r="O29" s="107"/>
      <c r="P29" s="107"/>
      <c r="Q29" s="107"/>
    </row>
    <row r="30" spans="1:17" s="156" customFormat="1" ht="26.4" x14ac:dyDescent="0.25">
      <c r="A30" s="192" t="s">
        <v>108</v>
      </c>
      <c r="B30" s="253" t="s">
        <v>2266</v>
      </c>
      <c r="C30" s="253"/>
      <c r="D30" s="283"/>
      <c r="E30" s="264" t="s">
        <v>75</v>
      </c>
      <c r="F30" s="364">
        <v>36.5</v>
      </c>
      <c r="G30" s="147"/>
      <c r="H30" s="107"/>
      <c r="I30" s="107"/>
      <c r="J30" s="107"/>
      <c r="K30" s="148"/>
      <c r="L30" s="107"/>
      <c r="M30" s="107"/>
      <c r="N30" s="107"/>
      <c r="O30" s="107"/>
      <c r="P30" s="107"/>
      <c r="Q30" s="107"/>
    </row>
    <row r="31" spans="1:17" s="156" customFormat="1" x14ac:dyDescent="0.25">
      <c r="A31" s="191" t="s">
        <v>679</v>
      </c>
      <c r="B31" s="242" t="s">
        <v>2063</v>
      </c>
      <c r="C31" s="240"/>
      <c r="D31" s="240"/>
      <c r="E31" s="236"/>
      <c r="F31" s="241"/>
      <c r="G31" s="147"/>
      <c r="H31" s="107"/>
      <c r="I31" s="107"/>
      <c r="J31" s="107"/>
      <c r="K31" s="148"/>
      <c r="L31" s="107"/>
      <c r="M31" s="107"/>
      <c r="N31" s="107"/>
      <c r="O31" s="107"/>
      <c r="P31" s="107"/>
      <c r="Q31" s="107"/>
    </row>
    <row r="32" spans="1:17" s="156" customFormat="1" ht="26.4" x14ac:dyDescent="0.25">
      <c r="A32" s="192" t="s">
        <v>398</v>
      </c>
      <c r="B32" s="193" t="s">
        <v>2267</v>
      </c>
      <c r="C32" s="193"/>
      <c r="D32" s="240"/>
      <c r="E32" s="236" t="s">
        <v>59</v>
      </c>
      <c r="F32" s="247">
        <v>1</v>
      </c>
      <c r="G32" s="147"/>
      <c r="H32" s="107"/>
      <c r="I32" s="107"/>
      <c r="J32" s="107"/>
      <c r="K32" s="148"/>
      <c r="L32" s="107"/>
      <c r="M32" s="107"/>
      <c r="N32" s="107"/>
      <c r="O32" s="107"/>
      <c r="P32" s="107"/>
      <c r="Q32" s="107"/>
    </row>
    <row r="33" spans="1:17" s="156" customFormat="1" ht="39.6" x14ac:dyDescent="0.25">
      <c r="A33" s="192" t="s">
        <v>791</v>
      </c>
      <c r="B33" s="240" t="s">
        <v>2268</v>
      </c>
      <c r="C33" s="240"/>
      <c r="D33" s="240"/>
      <c r="E33" s="236" t="s">
        <v>59</v>
      </c>
      <c r="F33" s="247">
        <v>1</v>
      </c>
      <c r="G33" s="147"/>
      <c r="H33" s="107"/>
      <c r="I33" s="107"/>
      <c r="J33" s="107"/>
      <c r="K33" s="148"/>
      <c r="L33" s="107"/>
      <c r="M33" s="107"/>
      <c r="N33" s="107"/>
      <c r="O33" s="107"/>
      <c r="P33" s="107"/>
      <c r="Q33" s="107"/>
    </row>
    <row r="34" spans="1:17" s="156" customFormat="1" x14ac:dyDescent="0.25">
      <c r="A34" s="192" t="s">
        <v>692</v>
      </c>
      <c r="B34" s="188" t="s">
        <v>2071</v>
      </c>
      <c r="C34" s="240"/>
      <c r="D34" s="240"/>
      <c r="E34" s="236"/>
      <c r="F34" s="241"/>
      <c r="G34" s="147"/>
      <c r="H34" s="107"/>
      <c r="I34" s="107"/>
      <c r="J34" s="107"/>
      <c r="K34" s="148"/>
      <c r="L34" s="107"/>
      <c r="M34" s="107"/>
      <c r="N34" s="107"/>
      <c r="O34" s="107"/>
      <c r="P34" s="107"/>
      <c r="Q34" s="107"/>
    </row>
    <row r="35" spans="1:17" s="156" customFormat="1" x14ac:dyDescent="0.25">
      <c r="A35" s="192"/>
      <c r="B35" s="242" t="s">
        <v>2170</v>
      </c>
      <c r="C35" s="240"/>
      <c r="D35" s="240"/>
      <c r="E35" s="236"/>
      <c r="F35" s="243"/>
      <c r="G35" s="147"/>
      <c r="H35" s="107"/>
      <c r="I35" s="107"/>
      <c r="J35" s="107"/>
      <c r="K35" s="148"/>
      <c r="L35" s="107"/>
      <c r="M35" s="107"/>
      <c r="N35" s="107"/>
      <c r="O35" s="107"/>
      <c r="P35" s="107"/>
      <c r="Q35" s="107"/>
    </row>
    <row r="36" spans="1:17" s="156" customFormat="1" ht="26.4" x14ac:dyDescent="0.25">
      <c r="A36" s="192" t="s">
        <v>820</v>
      </c>
      <c r="B36" s="240" t="s">
        <v>2269</v>
      </c>
      <c r="C36" s="240" t="s">
        <v>2270</v>
      </c>
      <c r="D36" s="240" t="s">
        <v>2176</v>
      </c>
      <c r="E36" s="236" t="s">
        <v>347</v>
      </c>
      <c r="F36" s="299">
        <v>3</v>
      </c>
      <c r="G36" s="147"/>
      <c r="H36" s="107"/>
      <c r="I36" s="107"/>
      <c r="J36" s="107"/>
      <c r="K36" s="148"/>
      <c r="L36" s="107"/>
      <c r="M36" s="107"/>
      <c r="N36" s="107"/>
      <c r="O36" s="107"/>
      <c r="P36" s="107"/>
      <c r="Q36" s="107"/>
    </row>
    <row r="37" spans="1:17" s="156" customFormat="1" ht="26.4" x14ac:dyDescent="0.25">
      <c r="A37" s="192" t="s">
        <v>821</v>
      </c>
      <c r="B37" s="240" t="s">
        <v>2271</v>
      </c>
      <c r="C37" s="240" t="s">
        <v>2272</v>
      </c>
      <c r="D37" s="240" t="s">
        <v>2273</v>
      </c>
      <c r="E37" s="236" t="s">
        <v>347</v>
      </c>
      <c r="F37" s="299">
        <v>6</v>
      </c>
      <c r="G37" s="147"/>
      <c r="H37" s="107"/>
      <c r="I37" s="107"/>
      <c r="J37" s="107"/>
      <c r="K37" s="148"/>
      <c r="L37" s="107"/>
      <c r="M37" s="107"/>
      <c r="N37" s="107"/>
      <c r="O37" s="107"/>
      <c r="P37" s="107"/>
      <c r="Q37" s="107"/>
    </row>
    <row r="38" spans="1:17" s="156" customFormat="1" ht="26.4" x14ac:dyDescent="0.25">
      <c r="A38" s="192" t="s">
        <v>822</v>
      </c>
      <c r="B38" s="240" t="s">
        <v>2171</v>
      </c>
      <c r="C38" s="240" t="s">
        <v>2274</v>
      </c>
      <c r="D38" s="240" t="s">
        <v>2175</v>
      </c>
      <c r="E38" s="236" t="s">
        <v>347</v>
      </c>
      <c r="F38" s="299">
        <v>2</v>
      </c>
      <c r="G38" s="147"/>
      <c r="H38" s="107"/>
      <c r="I38" s="107"/>
      <c r="J38" s="107"/>
      <c r="K38" s="148"/>
      <c r="L38" s="107"/>
      <c r="M38" s="107"/>
      <c r="N38" s="107"/>
      <c r="O38" s="107"/>
      <c r="P38" s="107"/>
      <c r="Q38" s="107"/>
    </row>
    <row r="39" spans="1:17" s="156" customFormat="1" ht="26.4" x14ac:dyDescent="0.25">
      <c r="A39" s="192" t="s">
        <v>823</v>
      </c>
      <c r="B39" s="240" t="s">
        <v>2171</v>
      </c>
      <c r="C39" s="240" t="s">
        <v>2274</v>
      </c>
      <c r="D39" s="240" t="s">
        <v>2176</v>
      </c>
      <c r="E39" s="236" t="s">
        <v>347</v>
      </c>
      <c r="F39" s="247">
        <v>1</v>
      </c>
      <c r="G39" s="147"/>
      <c r="H39" s="107"/>
      <c r="I39" s="107"/>
      <c r="J39" s="107"/>
      <c r="K39" s="148"/>
      <c r="L39" s="107"/>
      <c r="M39" s="107"/>
      <c r="N39" s="107"/>
      <c r="O39" s="107"/>
      <c r="P39" s="107"/>
      <c r="Q39" s="107"/>
    </row>
    <row r="40" spans="1:17" s="156" customFormat="1" ht="26.4" x14ac:dyDescent="0.25">
      <c r="A40" s="192" t="s">
        <v>824</v>
      </c>
      <c r="B40" s="240" t="s">
        <v>2171</v>
      </c>
      <c r="C40" s="240" t="s">
        <v>2274</v>
      </c>
      <c r="D40" s="240" t="s">
        <v>2177</v>
      </c>
      <c r="E40" s="236" t="s">
        <v>347</v>
      </c>
      <c r="F40" s="247">
        <v>6</v>
      </c>
      <c r="G40" s="147"/>
      <c r="H40" s="107"/>
      <c r="I40" s="107"/>
      <c r="J40" s="107"/>
      <c r="K40" s="148"/>
      <c r="L40" s="107"/>
      <c r="M40" s="107"/>
      <c r="N40" s="107"/>
      <c r="O40" s="107"/>
      <c r="P40" s="107"/>
      <c r="Q40" s="107"/>
    </row>
    <row r="41" spans="1:17" s="156" customFormat="1" ht="26.4" x14ac:dyDescent="0.25">
      <c r="A41" s="192" t="s">
        <v>825</v>
      </c>
      <c r="B41" s="240" t="s">
        <v>2178</v>
      </c>
      <c r="C41" s="240" t="s">
        <v>2274</v>
      </c>
      <c r="D41" s="240" t="s">
        <v>2050</v>
      </c>
      <c r="E41" s="236" t="s">
        <v>347</v>
      </c>
      <c r="F41" s="247">
        <v>2</v>
      </c>
      <c r="G41" s="147"/>
      <c r="H41" s="107"/>
      <c r="I41" s="107"/>
      <c r="J41" s="107"/>
      <c r="K41" s="148"/>
      <c r="L41" s="107"/>
      <c r="M41" s="107"/>
      <c r="N41" s="107"/>
      <c r="O41" s="107"/>
      <c r="P41" s="107"/>
      <c r="Q41" s="107"/>
    </row>
    <row r="42" spans="1:17" s="156" customFormat="1" ht="26.4" x14ac:dyDescent="0.25">
      <c r="A42" s="192" t="s">
        <v>826</v>
      </c>
      <c r="B42" s="240" t="s">
        <v>2275</v>
      </c>
      <c r="C42" s="240" t="s">
        <v>2274</v>
      </c>
      <c r="D42" s="240" t="s">
        <v>2276</v>
      </c>
      <c r="E42" s="236" t="s">
        <v>347</v>
      </c>
      <c r="F42" s="247">
        <v>1</v>
      </c>
      <c r="G42" s="147"/>
      <c r="H42" s="107"/>
      <c r="I42" s="107"/>
      <c r="J42" s="107"/>
      <c r="K42" s="148"/>
      <c r="L42" s="107"/>
      <c r="M42" s="107"/>
      <c r="N42" s="107"/>
      <c r="O42" s="107"/>
      <c r="P42" s="107"/>
      <c r="Q42" s="107"/>
    </row>
    <row r="43" spans="1:17" s="156" customFormat="1" ht="26.4" x14ac:dyDescent="0.25">
      <c r="A43" s="192" t="s">
        <v>827</v>
      </c>
      <c r="B43" s="240" t="s">
        <v>2277</v>
      </c>
      <c r="C43" s="240" t="s">
        <v>2274</v>
      </c>
      <c r="D43" s="240" t="s">
        <v>2050</v>
      </c>
      <c r="E43" s="236" t="s">
        <v>347</v>
      </c>
      <c r="F43" s="247">
        <v>2</v>
      </c>
      <c r="G43" s="147"/>
      <c r="H43" s="107"/>
      <c r="I43" s="107"/>
      <c r="J43" s="107"/>
      <c r="K43" s="148"/>
      <c r="L43" s="107"/>
      <c r="M43" s="107"/>
      <c r="N43" s="107"/>
      <c r="O43" s="107"/>
      <c r="P43" s="107"/>
      <c r="Q43" s="107"/>
    </row>
    <row r="44" spans="1:17" s="156" customFormat="1" x14ac:dyDescent="0.25">
      <c r="A44" s="192" t="s">
        <v>828</v>
      </c>
      <c r="B44" s="365" t="s">
        <v>2350</v>
      </c>
      <c r="C44" s="366" t="s">
        <v>2351</v>
      </c>
      <c r="D44" s="366" t="s">
        <v>2797</v>
      </c>
      <c r="E44" s="236" t="s">
        <v>347</v>
      </c>
      <c r="F44" s="247">
        <v>3</v>
      </c>
      <c r="G44" s="147"/>
      <c r="H44" s="107"/>
      <c r="I44" s="107"/>
      <c r="J44" s="107"/>
      <c r="K44" s="148"/>
      <c r="L44" s="107"/>
      <c r="M44" s="107"/>
      <c r="N44" s="107"/>
      <c r="O44" s="107"/>
      <c r="P44" s="107"/>
      <c r="Q44" s="107"/>
    </row>
    <row r="45" spans="1:17" s="156" customFormat="1" x14ac:dyDescent="0.25">
      <c r="A45" s="192" t="s">
        <v>829</v>
      </c>
      <c r="B45" s="240" t="s">
        <v>2111</v>
      </c>
      <c r="C45" s="240"/>
      <c r="D45" s="240"/>
      <c r="E45" s="236" t="s">
        <v>59</v>
      </c>
      <c r="F45" s="247">
        <v>1</v>
      </c>
      <c r="G45" s="147"/>
      <c r="H45" s="107"/>
      <c r="I45" s="107"/>
      <c r="J45" s="107"/>
      <c r="K45" s="148"/>
      <c r="L45" s="107"/>
      <c r="M45" s="107"/>
      <c r="N45" s="107"/>
      <c r="O45" s="107"/>
      <c r="P45" s="107"/>
      <c r="Q45" s="107"/>
    </row>
    <row r="46" spans="1:17" s="156" customFormat="1" ht="26.4" x14ac:dyDescent="0.25">
      <c r="A46" s="191" t="s">
        <v>1937</v>
      </c>
      <c r="B46" s="188" t="s">
        <v>2278</v>
      </c>
      <c r="C46" s="240"/>
      <c r="D46" s="240"/>
      <c r="E46" s="236"/>
      <c r="F46" s="241"/>
      <c r="G46" s="147"/>
      <c r="H46" s="107"/>
      <c r="I46" s="107"/>
      <c r="J46" s="107"/>
      <c r="K46" s="148"/>
      <c r="L46" s="107"/>
      <c r="M46" s="107"/>
      <c r="N46" s="107"/>
      <c r="O46" s="107"/>
      <c r="P46" s="107"/>
      <c r="Q46" s="107"/>
    </row>
    <row r="47" spans="1:17" s="156" customFormat="1" ht="26.4" x14ac:dyDescent="0.25">
      <c r="A47" s="192" t="s">
        <v>983</v>
      </c>
      <c r="B47" s="234" t="s">
        <v>2279</v>
      </c>
      <c r="C47" s="244" t="s">
        <v>2280</v>
      </c>
      <c r="D47" s="244" t="s">
        <v>2281</v>
      </c>
      <c r="E47" s="245" t="s">
        <v>347</v>
      </c>
      <c r="F47" s="246">
        <v>1</v>
      </c>
      <c r="G47" s="147"/>
      <c r="H47" s="107"/>
      <c r="I47" s="107"/>
      <c r="J47" s="107"/>
      <c r="K47" s="148"/>
      <c r="L47" s="107"/>
      <c r="M47" s="107"/>
      <c r="N47" s="107"/>
      <c r="O47" s="107"/>
      <c r="P47" s="107"/>
      <c r="Q47" s="107"/>
    </row>
    <row r="48" spans="1:17" s="156" customFormat="1" ht="26.4" x14ac:dyDescent="0.25">
      <c r="A48" s="192" t="s">
        <v>984</v>
      </c>
      <c r="B48" s="235" t="s">
        <v>2202</v>
      </c>
      <c r="C48" s="235" t="s">
        <v>2280</v>
      </c>
      <c r="D48" s="235" t="s">
        <v>2282</v>
      </c>
      <c r="E48" s="245" t="s">
        <v>347</v>
      </c>
      <c r="F48" s="247">
        <v>1</v>
      </c>
      <c r="G48" s="147"/>
      <c r="H48" s="107"/>
      <c r="I48" s="107"/>
      <c r="J48" s="107"/>
      <c r="K48" s="148"/>
      <c r="L48" s="107"/>
      <c r="M48" s="107"/>
      <c r="N48" s="107"/>
      <c r="O48" s="107"/>
      <c r="P48" s="107"/>
      <c r="Q48" s="107"/>
    </row>
    <row r="49" spans="1:17" s="156" customFormat="1" ht="26.4" x14ac:dyDescent="0.25">
      <c r="A49" s="192" t="s">
        <v>985</v>
      </c>
      <c r="B49" s="235" t="s">
        <v>2209</v>
      </c>
      <c r="C49" s="235" t="s">
        <v>2280</v>
      </c>
      <c r="D49" s="235" t="s">
        <v>2283</v>
      </c>
      <c r="E49" s="245" t="s">
        <v>347</v>
      </c>
      <c r="F49" s="247">
        <v>1</v>
      </c>
      <c r="G49" s="147"/>
      <c r="H49" s="107"/>
      <c r="I49" s="107"/>
      <c r="J49" s="107"/>
      <c r="K49" s="148"/>
      <c r="L49" s="107"/>
      <c r="M49" s="107"/>
      <c r="N49" s="107"/>
      <c r="O49" s="107"/>
      <c r="P49" s="107"/>
      <c r="Q49" s="107"/>
    </row>
    <row r="50" spans="1:17" s="156" customFormat="1" ht="39.6" x14ac:dyDescent="0.25">
      <c r="A50" s="192" t="s">
        <v>986</v>
      </c>
      <c r="B50" s="235" t="s">
        <v>2284</v>
      </c>
      <c r="C50" s="235" t="s">
        <v>2285</v>
      </c>
      <c r="D50" s="235" t="s">
        <v>1061</v>
      </c>
      <c r="E50" s="245" t="s">
        <v>347</v>
      </c>
      <c r="F50" s="247">
        <v>3</v>
      </c>
      <c r="G50" s="147"/>
      <c r="H50" s="107"/>
      <c r="I50" s="107"/>
      <c r="J50" s="107"/>
      <c r="K50" s="148"/>
      <c r="L50" s="107"/>
      <c r="M50" s="107"/>
      <c r="N50" s="107"/>
      <c r="O50" s="107"/>
      <c r="P50" s="107"/>
      <c r="Q50" s="107"/>
    </row>
    <row r="51" spans="1:17" s="156" customFormat="1" ht="26.4" x14ac:dyDescent="0.25">
      <c r="A51" s="192" t="s">
        <v>987</v>
      </c>
      <c r="B51" s="235" t="s">
        <v>2212</v>
      </c>
      <c r="C51" s="235" t="s">
        <v>2280</v>
      </c>
      <c r="D51" s="235" t="s">
        <v>2286</v>
      </c>
      <c r="E51" s="236" t="s">
        <v>59</v>
      </c>
      <c r="F51" s="247">
        <v>1</v>
      </c>
      <c r="G51" s="147"/>
      <c r="H51" s="107"/>
      <c r="I51" s="107"/>
      <c r="J51" s="107"/>
      <c r="K51" s="148"/>
      <c r="L51" s="107"/>
      <c r="M51" s="107"/>
      <c r="N51" s="107"/>
      <c r="O51" s="107"/>
      <c r="P51" s="107"/>
      <c r="Q51" s="107"/>
    </row>
    <row r="52" spans="1:17" s="156" customFormat="1" x14ac:dyDescent="0.25">
      <c r="A52" s="192" t="s">
        <v>988</v>
      </c>
      <c r="B52" s="235" t="s">
        <v>2111</v>
      </c>
      <c r="C52" s="235"/>
      <c r="D52" s="235"/>
      <c r="E52" s="236" t="s">
        <v>59</v>
      </c>
      <c r="F52" s="247">
        <v>1</v>
      </c>
      <c r="G52" s="147"/>
      <c r="H52" s="107"/>
      <c r="I52" s="107"/>
      <c r="J52" s="107"/>
      <c r="K52" s="148"/>
      <c r="L52" s="107"/>
      <c r="M52" s="107"/>
      <c r="N52" s="107"/>
      <c r="O52" s="107"/>
      <c r="P52" s="107"/>
      <c r="Q52" s="107"/>
    </row>
    <row r="53" spans="1:17" s="156" customFormat="1" ht="26.4" x14ac:dyDescent="0.25">
      <c r="A53" s="191" t="s">
        <v>1941</v>
      </c>
      <c r="B53" s="190" t="s">
        <v>2287</v>
      </c>
      <c r="C53" s="235"/>
      <c r="D53" s="235"/>
      <c r="E53" s="236"/>
      <c r="F53" s="247"/>
      <c r="G53" s="147"/>
      <c r="H53" s="107"/>
      <c r="I53" s="107"/>
      <c r="J53" s="107"/>
      <c r="K53" s="148"/>
      <c r="L53" s="107"/>
      <c r="M53" s="107"/>
      <c r="N53" s="107"/>
      <c r="O53" s="107"/>
      <c r="P53" s="107"/>
      <c r="Q53" s="107"/>
    </row>
    <row r="54" spans="1:17" s="156" customFormat="1" ht="26.4" x14ac:dyDescent="0.25">
      <c r="A54" s="192" t="s">
        <v>1298</v>
      </c>
      <c r="B54" s="235" t="s">
        <v>2288</v>
      </c>
      <c r="C54" s="235" t="s">
        <v>2195</v>
      </c>
      <c r="D54" s="235" t="s">
        <v>2289</v>
      </c>
      <c r="E54" s="236" t="s">
        <v>59</v>
      </c>
      <c r="F54" s="247">
        <v>3</v>
      </c>
      <c r="G54" s="147"/>
      <c r="H54" s="107"/>
      <c r="I54" s="107"/>
      <c r="J54" s="107"/>
      <c r="K54" s="148"/>
      <c r="L54" s="107"/>
      <c r="M54" s="107"/>
      <c r="N54" s="107"/>
      <c r="O54" s="107"/>
      <c r="P54" s="107"/>
      <c r="Q54" s="107"/>
    </row>
    <row r="55" spans="1:17" s="156" customFormat="1" ht="26.4" x14ac:dyDescent="0.25">
      <c r="A55" s="192" t="s">
        <v>1299</v>
      </c>
      <c r="B55" s="234" t="s">
        <v>2202</v>
      </c>
      <c r="C55" s="244" t="s">
        <v>2203</v>
      </c>
      <c r="D55" s="244" t="s">
        <v>2290</v>
      </c>
      <c r="E55" s="245" t="s">
        <v>347</v>
      </c>
      <c r="F55" s="246">
        <v>1</v>
      </c>
      <c r="G55" s="147"/>
      <c r="H55" s="107"/>
      <c r="I55" s="107"/>
      <c r="J55" s="107"/>
      <c r="K55" s="148"/>
      <c r="L55" s="107"/>
      <c r="M55" s="107"/>
      <c r="N55" s="107"/>
      <c r="O55" s="107"/>
      <c r="P55" s="107"/>
      <c r="Q55" s="107"/>
    </row>
    <row r="56" spans="1:17" s="156" customFormat="1" ht="26.4" x14ac:dyDescent="0.25">
      <c r="A56" s="192" t="s">
        <v>1300</v>
      </c>
      <c r="B56" s="235" t="s">
        <v>2209</v>
      </c>
      <c r="C56" s="235" t="s">
        <v>2203</v>
      </c>
      <c r="D56" s="235" t="s">
        <v>2210</v>
      </c>
      <c r="E56" s="245" t="s">
        <v>347</v>
      </c>
      <c r="F56" s="247">
        <v>5</v>
      </c>
      <c r="G56" s="147"/>
      <c r="H56" s="107"/>
      <c r="I56" s="107"/>
      <c r="J56" s="107"/>
      <c r="K56" s="148"/>
      <c r="L56" s="107"/>
      <c r="M56" s="107"/>
      <c r="N56" s="107"/>
      <c r="O56" s="107"/>
      <c r="P56" s="107"/>
      <c r="Q56" s="107"/>
    </row>
    <row r="57" spans="1:17" s="156" customFormat="1" ht="39.6" x14ac:dyDescent="0.25">
      <c r="A57" s="192" t="s">
        <v>1301</v>
      </c>
      <c r="B57" s="235" t="s">
        <v>2284</v>
      </c>
      <c r="C57" s="235" t="s">
        <v>2285</v>
      </c>
      <c r="D57" s="235" t="s">
        <v>1061</v>
      </c>
      <c r="E57" s="245" t="s">
        <v>347</v>
      </c>
      <c r="F57" s="247">
        <v>7</v>
      </c>
      <c r="G57" s="147"/>
      <c r="H57" s="107"/>
      <c r="I57" s="107"/>
      <c r="J57" s="107"/>
      <c r="K57" s="148"/>
      <c r="L57" s="107"/>
      <c r="M57" s="107"/>
      <c r="N57" s="107"/>
      <c r="O57" s="107"/>
      <c r="P57" s="107"/>
      <c r="Q57" s="107"/>
    </row>
    <row r="58" spans="1:17" s="156" customFormat="1" ht="26.4" x14ac:dyDescent="0.25">
      <c r="A58" s="192" t="s">
        <v>1302</v>
      </c>
      <c r="B58" s="234" t="s">
        <v>2205</v>
      </c>
      <c r="C58" s="234" t="s">
        <v>2203</v>
      </c>
      <c r="D58" s="234" t="s">
        <v>2206</v>
      </c>
      <c r="E58" s="245" t="s">
        <v>347</v>
      </c>
      <c r="F58" s="235">
        <v>2</v>
      </c>
      <c r="G58" s="147"/>
      <c r="H58" s="107"/>
      <c r="I58" s="107"/>
      <c r="J58" s="107"/>
      <c r="K58" s="148"/>
      <c r="L58" s="107"/>
      <c r="M58" s="107"/>
      <c r="N58" s="107"/>
      <c r="O58" s="107"/>
      <c r="P58" s="107"/>
      <c r="Q58" s="107"/>
    </row>
    <row r="59" spans="1:17" s="156" customFormat="1" ht="26.4" x14ac:dyDescent="0.25">
      <c r="A59" s="192" t="s">
        <v>1303</v>
      </c>
      <c r="B59" s="235" t="s">
        <v>2207</v>
      </c>
      <c r="C59" s="235" t="s">
        <v>2203</v>
      </c>
      <c r="D59" s="235" t="s">
        <v>2208</v>
      </c>
      <c r="E59" s="245" t="s">
        <v>347</v>
      </c>
      <c r="F59" s="235">
        <v>2</v>
      </c>
      <c r="G59" s="147"/>
      <c r="H59" s="107"/>
      <c r="I59" s="107"/>
      <c r="J59" s="107"/>
      <c r="K59" s="148"/>
      <c r="L59" s="107"/>
      <c r="M59" s="107"/>
      <c r="N59" s="107"/>
      <c r="O59" s="107"/>
      <c r="P59" s="107"/>
      <c r="Q59" s="107"/>
    </row>
    <row r="60" spans="1:17" s="156" customFormat="1" ht="26.4" x14ac:dyDescent="0.25">
      <c r="A60" s="192" t="s">
        <v>1304</v>
      </c>
      <c r="B60" s="235" t="s">
        <v>2212</v>
      </c>
      <c r="C60" s="235" t="s">
        <v>2203</v>
      </c>
      <c r="D60" s="235" t="s">
        <v>2213</v>
      </c>
      <c r="E60" s="236" t="s">
        <v>59</v>
      </c>
      <c r="F60" s="235">
        <v>1</v>
      </c>
      <c r="G60" s="147"/>
      <c r="H60" s="107"/>
      <c r="I60" s="107"/>
      <c r="J60" s="107"/>
      <c r="K60" s="148"/>
      <c r="L60" s="107"/>
      <c r="M60" s="107"/>
      <c r="N60" s="107"/>
      <c r="O60" s="107"/>
      <c r="P60" s="107"/>
      <c r="Q60" s="107"/>
    </row>
    <row r="61" spans="1:17" s="156" customFormat="1" ht="26.4" x14ac:dyDescent="0.25">
      <c r="A61" s="192" t="s">
        <v>1305</v>
      </c>
      <c r="B61" s="193" t="s">
        <v>2214</v>
      </c>
      <c r="C61" s="193" t="s">
        <v>2203</v>
      </c>
      <c r="D61" s="235" t="s">
        <v>2291</v>
      </c>
      <c r="E61" s="236" t="s">
        <v>59</v>
      </c>
      <c r="F61" s="235">
        <v>2</v>
      </c>
      <c r="G61" s="147"/>
      <c r="H61" s="107"/>
      <c r="I61" s="107"/>
      <c r="J61" s="107"/>
      <c r="K61" s="148"/>
      <c r="L61" s="107"/>
      <c r="M61" s="107"/>
      <c r="N61" s="107"/>
      <c r="O61" s="107"/>
      <c r="P61" s="107"/>
      <c r="Q61" s="107"/>
    </row>
    <row r="62" spans="1:17" s="156" customFormat="1" x14ac:dyDescent="0.25">
      <c r="A62" s="192" t="s">
        <v>1306</v>
      </c>
      <c r="B62" s="234" t="s">
        <v>2111</v>
      </c>
      <c r="C62" s="234"/>
      <c r="D62" s="234"/>
      <c r="E62" s="236" t="s">
        <v>59</v>
      </c>
      <c r="F62" s="235">
        <v>1</v>
      </c>
      <c r="G62" s="147"/>
      <c r="H62" s="107"/>
      <c r="I62" s="107"/>
      <c r="J62" s="107"/>
      <c r="K62" s="148"/>
      <c r="L62" s="107"/>
      <c r="M62" s="107"/>
      <c r="N62" s="107"/>
      <c r="O62" s="107"/>
      <c r="P62" s="107"/>
      <c r="Q62" s="107"/>
    </row>
    <row r="63" spans="1:17" s="156" customFormat="1" ht="26.4" x14ac:dyDescent="0.25">
      <c r="A63" s="192" t="s">
        <v>1940</v>
      </c>
      <c r="B63" s="190" t="s">
        <v>2292</v>
      </c>
      <c r="C63" s="235"/>
      <c r="D63" s="235"/>
      <c r="E63" s="236"/>
      <c r="F63" s="235"/>
      <c r="G63" s="147"/>
      <c r="H63" s="107"/>
      <c r="I63" s="107"/>
      <c r="J63" s="107"/>
      <c r="K63" s="148"/>
      <c r="L63" s="107"/>
      <c r="M63" s="107"/>
      <c r="N63" s="107"/>
      <c r="O63" s="107"/>
      <c r="P63" s="107"/>
      <c r="Q63" s="107"/>
    </row>
    <row r="64" spans="1:17" s="156" customFormat="1" ht="26.4" x14ac:dyDescent="0.25">
      <c r="A64" s="192" t="s">
        <v>1312</v>
      </c>
      <c r="B64" s="235" t="s">
        <v>2288</v>
      </c>
      <c r="C64" s="235" t="s">
        <v>2195</v>
      </c>
      <c r="D64" s="235" t="s">
        <v>2289</v>
      </c>
      <c r="E64" s="236" t="s">
        <v>59</v>
      </c>
      <c r="F64" s="235">
        <v>1</v>
      </c>
      <c r="G64" s="147"/>
      <c r="H64" s="107"/>
      <c r="I64" s="107"/>
      <c r="J64" s="107"/>
      <c r="K64" s="148"/>
      <c r="L64" s="107"/>
      <c r="M64" s="107"/>
      <c r="N64" s="107"/>
      <c r="O64" s="107"/>
      <c r="P64" s="107"/>
      <c r="Q64" s="107"/>
    </row>
    <row r="65" spans="1:17" s="156" customFormat="1" ht="26.4" x14ac:dyDescent="0.25">
      <c r="A65" s="192" t="s">
        <v>1313</v>
      </c>
      <c r="B65" s="235" t="s">
        <v>2202</v>
      </c>
      <c r="C65" s="235" t="s">
        <v>2203</v>
      </c>
      <c r="D65" s="235" t="s">
        <v>2293</v>
      </c>
      <c r="E65" s="236" t="s">
        <v>347</v>
      </c>
      <c r="F65" s="235">
        <v>1</v>
      </c>
      <c r="G65" s="147"/>
      <c r="H65" s="107"/>
      <c r="I65" s="107"/>
      <c r="J65" s="107"/>
      <c r="K65" s="148"/>
      <c r="L65" s="107"/>
      <c r="M65" s="107"/>
      <c r="N65" s="107"/>
      <c r="O65" s="107"/>
      <c r="P65" s="107"/>
      <c r="Q65" s="107"/>
    </row>
    <row r="66" spans="1:17" s="156" customFormat="1" ht="26.4" x14ac:dyDescent="0.25">
      <c r="A66" s="192" t="s">
        <v>1314</v>
      </c>
      <c r="B66" s="235" t="s">
        <v>2209</v>
      </c>
      <c r="C66" s="235" t="s">
        <v>2203</v>
      </c>
      <c r="D66" s="235" t="s">
        <v>2210</v>
      </c>
      <c r="E66" s="236" t="s">
        <v>347</v>
      </c>
      <c r="F66" s="235">
        <v>2</v>
      </c>
      <c r="G66" s="147"/>
      <c r="H66" s="107"/>
      <c r="I66" s="107"/>
      <c r="J66" s="107"/>
      <c r="K66" s="148"/>
      <c r="L66" s="107"/>
      <c r="M66" s="107"/>
      <c r="N66" s="107"/>
      <c r="O66" s="107"/>
      <c r="P66" s="107"/>
      <c r="Q66" s="107"/>
    </row>
    <row r="67" spans="1:17" s="156" customFormat="1" ht="39.6" x14ac:dyDescent="0.25">
      <c r="A67" s="192" t="s">
        <v>1315</v>
      </c>
      <c r="B67" s="235" t="s">
        <v>2284</v>
      </c>
      <c r="C67" s="235" t="s">
        <v>2285</v>
      </c>
      <c r="D67" s="235" t="s">
        <v>1061</v>
      </c>
      <c r="E67" s="236" t="s">
        <v>347</v>
      </c>
      <c r="F67" s="235">
        <v>1</v>
      </c>
      <c r="G67" s="147"/>
      <c r="H67" s="107"/>
      <c r="I67" s="107"/>
      <c r="J67" s="107"/>
      <c r="K67" s="148"/>
      <c r="L67" s="107"/>
      <c r="M67" s="107"/>
      <c r="N67" s="107"/>
      <c r="O67" s="107"/>
      <c r="P67" s="107"/>
      <c r="Q67" s="107"/>
    </row>
    <row r="68" spans="1:17" s="156" customFormat="1" ht="26.4" x14ac:dyDescent="0.25">
      <c r="A68" s="192" t="s">
        <v>1316</v>
      </c>
      <c r="B68" s="235" t="s">
        <v>2205</v>
      </c>
      <c r="C68" s="235" t="s">
        <v>2203</v>
      </c>
      <c r="D68" s="235" t="s">
        <v>2206</v>
      </c>
      <c r="E68" s="236" t="s">
        <v>347</v>
      </c>
      <c r="F68" s="235">
        <v>1</v>
      </c>
      <c r="G68" s="147"/>
      <c r="H68" s="107"/>
      <c r="I68" s="107"/>
      <c r="J68" s="107"/>
      <c r="K68" s="148"/>
      <c r="L68" s="107"/>
      <c r="M68" s="107"/>
      <c r="N68" s="107"/>
      <c r="O68" s="107"/>
      <c r="P68" s="107"/>
      <c r="Q68" s="107"/>
    </row>
    <row r="69" spans="1:17" s="156" customFormat="1" ht="26.4" x14ac:dyDescent="0.25">
      <c r="A69" s="192" t="s">
        <v>1317</v>
      </c>
      <c r="B69" s="235" t="s">
        <v>2207</v>
      </c>
      <c r="C69" s="235" t="s">
        <v>2203</v>
      </c>
      <c r="D69" s="235" t="s">
        <v>2208</v>
      </c>
      <c r="E69" s="236" t="s">
        <v>347</v>
      </c>
      <c r="F69" s="235">
        <v>1</v>
      </c>
      <c r="G69" s="147"/>
      <c r="H69" s="107"/>
      <c r="I69" s="107"/>
      <c r="J69" s="107"/>
      <c r="K69" s="148"/>
      <c r="L69" s="107"/>
      <c r="M69" s="107"/>
      <c r="N69" s="107"/>
      <c r="O69" s="107"/>
      <c r="P69" s="107"/>
      <c r="Q69" s="107"/>
    </row>
    <row r="70" spans="1:17" s="156" customFormat="1" ht="39.6" x14ac:dyDescent="0.25">
      <c r="A70" s="192" t="s">
        <v>1318</v>
      </c>
      <c r="B70" s="235" t="s">
        <v>2294</v>
      </c>
      <c r="C70" s="235" t="s">
        <v>2203</v>
      </c>
      <c r="D70" s="235" t="s">
        <v>2213</v>
      </c>
      <c r="E70" s="236" t="s">
        <v>59</v>
      </c>
      <c r="F70" s="235">
        <v>1</v>
      </c>
      <c r="G70" s="147"/>
      <c r="H70" s="107"/>
      <c r="I70" s="107"/>
      <c r="J70" s="107"/>
      <c r="K70" s="148"/>
      <c r="L70" s="107"/>
      <c r="M70" s="107"/>
      <c r="N70" s="107"/>
      <c r="O70" s="107"/>
      <c r="P70" s="107"/>
      <c r="Q70" s="107"/>
    </row>
    <row r="71" spans="1:17" s="156" customFormat="1" x14ac:dyDescent="0.25">
      <c r="A71" s="192" t="s">
        <v>1319</v>
      </c>
      <c r="B71" s="235" t="s">
        <v>2111</v>
      </c>
      <c r="C71" s="235"/>
      <c r="D71" s="235"/>
      <c r="E71" s="236" t="s">
        <v>59</v>
      </c>
      <c r="F71" s="235">
        <v>1</v>
      </c>
      <c r="G71" s="147"/>
      <c r="H71" s="107"/>
      <c r="I71" s="107"/>
      <c r="J71" s="107"/>
      <c r="K71" s="148"/>
      <c r="L71" s="107"/>
      <c r="M71" s="107"/>
      <c r="N71" s="107"/>
      <c r="O71" s="107"/>
      <c r="P71" s="107"/>
      <c r="Q71" s="107"/>
    </row>
    <row r="72" spans="1:17" s="156" customFormat="1" ht="26.4" x14ac:dyDescent="0.25">
      <c r="A72" s="191" t="s">
        <v>1942</v>
      </c>
      <c r="B72" s="190" t="s">
        <v>2295</v>
      </c>
      <c r="C72" s="235"/>
      <c r="D72" s="235"/>
      <c r="E72" s="236"/>
      <c r="F72" s="235"/>
      <c r="G72" s="147"/>
      <c r="H72" s="107"/>
      <c r="I72" s="107"/>
      <c r="J72" s="107"/>
      <c r="K72" s="148"/>
      <c r="L72" s="107"/>
      <c r="M72" s="107"/>
      <c r="N72" s="107"/>
      <c r="O72" s="107"/>
      <c r="P72" s="107"/>
      <c r="Q72" s="107"/>
    </row>
    <row r="73" spans="1:17" s="156" customFormat="1" ht="26.4" x14ac:dyDescent="0.25">
      <c r="A73" s="192" t="s">
        <v>1324</v>
      </c>
      <c r="B73" s="235" t="s">
        <v>2296</v>
      </c>
      <c r="C73" s="235" t="s">
        <v>2297</v>
      </c>
      <c r="D73" s="235" t="s">
        <v>2298</v>
      </c>
      <c r="E73" s="236" t="s">
        <v>347</v>
      </c>
      <c r="F73" s="235">
        <v>15</v>
      </c>
      <c r="G73" s="147"/>
      <c r="H73" s="107"/>
      <c r="I73" s="107"/>
      <c r="J73" s="107"/>
      <c r="K73" s="148"/>
      <c r="L73" s="107"/>
      <c r="M73" s="107"/>
      <c r="N73" s="107"/>
      <c r="O73" s="107"/>
      <c r="P73" s="107"/>
      <c r="Q73" s="107"/>
    </row>
    <row r="74" spans="1:17" s="156" customFormat="1" ht="26.4" x14ac:dyDescent="0.25">
      <c r="A74" s="192" t="s">
        <v>1325</v>
      </c>
      <c r="B74" s="235" t="s">
        <v>2299</v>
      </c>
      <c r="C74" s="235" t="s">
        <v>2300</v>
      </c>
      <c r="D74" s="235"/>
      <c r="E74" s="236" t="s">
        <v>59</v>
      </c>
      <c r="F74" s="235">
        <v>1</v>
      </c>
      <c r="G74" s="147"/>
      <c r="H74" s="107"/>
      <c r="I74" s="107"/>
      <c r="J74" s="107"/>
      <c r="K74" s="148"/>
      <c r="L74" s="107"/>
      <c r="M74" s="107"/>
      <c r="N74" s="107"/>
      <c r="O74" s="107"/>
      <c r="P74" s="107"/>
      <c r="Q74" s="107"/>
    </row>
    <row r="75" spans="1:17" s="156" customFormat="1" ht="15.6" x14ac:dyDescent="0.25">
      <c r="A75" s="192" t="s">
        <v>1326</v>
      </c>
      <c r="B75" s="235" t="s">
        <v>2301</v>
      </c>
      <c r="C75" s="235" t="s">
        <v>2285</v>
      </c>
      <c r="D75" s="235"/>
      <c r="E75" s="264" t="s">
        <v>99</v>
      </c>
      <c r="F75" s="235">
        <v>60</v>
      </c>
      <c r="G75" s="147"/>
      <c r="H75" s="107"/>
      <c r="I75" s="107"/>
      <c r="J75" s="107"/>
      <c r="K75" s="148"/>
      <c r="L75" s="107"/>
      <c r="M75" s="107"/>
      <c r="N75" s="107"/>
      <c r="O75" s="107"/>
      <c r="P75" s="107"/>
      <c r="Q75" s="107"/>
    </row>
    <row r="76" spans="1:17" s="156" customFormat="1" ht="26.4" x14ac:dyDescent="0.25">
      <c r="A76" s="192" t="s">
        <v>1327</v>
      </c>
      <c r="B76" s="235" t="s">
        <v>2202</v>
      </c>
      <c r="C76" s="235" t="s">
        <v>2302</v>
      </c>
      <c r="D76" s="235" t="s">
        <v>2303</v>
      </c>
      <c r="E76" s="236" t="s">
        <v>347</v>
      </c>
      <c r="F76" s="235">
        <v>2</v>
      </c>
      <c r="G76" s="147"/>
      <c r="H76" s="107"/>
      <c r="I76" s="107"/>
      <c r="J76" s="107"/>
      <c r="K76" s="148"/>
      <c r="L76" s="107"/>
      <c r="M76" s="107"/>
      <c r="N76" s="107"/>
      <c r="O76" s="107"/>
      <c r="P76" s="107"/>
      <c r="Q76" s="107"/>
    </row>
    <row r="77" spans="1:17" s="156" customFormat="1" x14ac:dyDescent="0.25">
      <c r="A77" s="192" t="s">
        <v>1328</v>
      </c>
      <c r="B77" s="235" t="s">
        <v>2209</v>
      </c>
      <c r="C77" s="235" t="s">
        <v>2302</v>
      </c>
      <c r="D77" s="235" t="s">
        <v>2304</v>
      </c>
      <c r="E77" s="236" t="s">
        <v>347</v>
      </c>
      <c r="F77" s="235">
        <v>1</v>
      </c>
      <c r="G77" s="147"/>
      <c r="H77" s="107"/>
      <c r="I77" s="107"/>
      <c r="J77" s="107"/>
      <c r="K77" s="148"/>
      <c r="L77" s="107"/>
      <c r="M77" s="107"/>
      <c r="N77" s="107"/>
      <c r="O77" s="107"/>
      <c r="P77" s="107"/>
      <c r="Q77" s="107"/>
    </row>
    <row r="78" spans="1:17" s="156" customFormat="1" ht="26.4" x14ac:dyDescent="0.25">
      <c r="A78" s="192" t="s">
        <v>1329</v>
      </c>
      <c r="B78" s="235" t="s">
        <v>2212</v>
      </c>
      <c r="C78" s="235" t="s">
        <v>2302</v>
      </c>
      <c r="D78" s="235" t="s">
        <v>2305</v>
      </c>
      <c r="E78" s="236" t="s">
        <v>59</v>
      </c>
      <c r="F78" s="235">
        <v>2</v>
      </c>
      <c r="G78" s="147"/>
      <c r="H78" s="107"/>
      <c r="I78" s="107"/>
      <c r="J78" s="107"/>
      <c r="K78" s="148"/>
      <c r="L78" s="107"/>
      <c r="M78" s="107"/>
      <c r="N78" s="107"/>
      <c r="O78" s="107"/>
      <c r="P78" s="107"/>
      <c r="Q78" s="107"/>
    </row>
    <row r="79" spans="1:17" s="37" customFormat="1" x14ac:dyDescent="0.25">
      <c r="A79" s="38"/>
      <c r="B79" s="23"/>
      <c r="C79" s="186"/>
      <c r="D79" s="186"/>
      <c r="E79" s="39"/>
      <c r="F79" s="38"/>
      <c r="G79" s="40"/>
      <c r="H79" s="41"/>
      <c r="I79" s="42"/>
      <c r="J79" s="42"/>
      <c r="K79" s="43"/>
      <c r="L79" s="42"/>
      <c r="M79" s="43"/>
      <c r="N79" s="42"/>
      <c r="O79" s="43"/>
      <c r="P79" s="42"/>
      <c r="Q79" s="57"/>
    </row>
    <row r="80" spans="1:17" x14ac:dyDescent="0.25">
      <c r="L80" s="14" t="s">
        <v>45</v>
      </c>
      <c r="M80" s="44">
        <f>SUM(M10:M79)</f>
        <v>0</v>
      </c>
      <c r="N80" s="44">
        <f>SUM(N10:N79)</f>
        <v>0</v>
      </c>
      <c r="O80" s="44">
        <f>SUM(O10:O79)</f>
        <v>0</v>
      </c>
      <c r="P80" s="44">
        <f>SUM(P10:P79)</f>
        <v>0</v>
      </c>
      <c r="Q80" s="45">
        <f>SUM(Q10:Q79)</f>
        <v>0</v>
      </c>
    </row>
    <row r="81" spans="1:1027" x14ac:dyDescent="0.25">
      <c r="L81" s="14"/>
      <c r="M81" s="58"/>
      <c r="N81" s="58"/>
      <c r="O81" s="58"/>
      <c r="P81" s="58"/>
      <c r="Q81" s="59"/>
    </row>
    <row r="82" spans="1:1027" x14ac:dyDescent="0.25">
      <c r="B82" s="46" t="s">
        <v>2975</v>
      </c>
      <c r="C82" s="46"/>
      <c r="D82" s="46"/>
      <c r="G82" s="47"/>
    </row>
    <row r="83" spans="1:1027" x14ac:dyDescent="0.25">
      <c r="G83" s="47"/>
    </row>
    <row r="84" spans="1:1027" s="4" customFormat="1" x14ac:dyDescent="0.25">
      <c r="A84" s="3"/>
      <c r="B84" s="46" t="s">
        <v>2976</v>
      </c>
      <c r="C84" s="46"/>
      <c r="D84" s="46"/>
      <c r="E84" s="2"/>
      <c r="F84" s="3"/>
      <c r="G84" s="47"/>
      <c r="I84" s="5"/>
      <c r="J84" s="5"/>
      <c r="K84" s="5"/>
      <c r="L84" s="5"/>
      <c r="M84" s="5"/>
      <c r="N84" s="5"/>
      <c r="O84" s="5"/>
      <c r="P84" s="5"/>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c r="AKP84" s="6"/>
      <c r="AKQ84" s="6"/>
      <c r="AKR84" s="6"/>
      <c r="AKS84" s="6"/>
      <c r="AKT84" s="6"/>
      <c r="AKU84" s="6"/>
      <c r="AKV84" s="6"/>
      <c r="AKW84" s="6"/>
      <c r="AKX84" s="6"/>
      <c r="AKY84" s="6"/>
      <c r="AKZ84" s="6"/>
      <c r="ALA84" s="6"/>
      <c r="ALB84" s="6"/>
      <c r="ALC84" s="6"/>
      <c r="ALD84" s="6"/>
      <c r="ALE84" s="6"/>
      <c r="ALF84" s="6"/>
      <c r="ALG84" s="6"/>
      <c r="ALH84" s="6"/>
      <c r="ALI84" s="6"/>
      <c r="ALJ84" s="6"/>
      <c r="ALK84" s="6"/>
      <c r="ALL84" s="6"/>
      <c r="ALM84" s="6"/>
      <c r="ALN84" s="6"/>
      <c r="ALO84" s="6"/>
      <c r="ALP84" s="6"/>
      <c r="ALQ84" s="6"/>
      <c r="ALR84" s="6"/>
      <c r="ALS84" s="6"/>
      <c r="ALT84" s="6"/>
      <c r="ALU84" s="6"/>
      <c r="ALV84" s="6"/>
      <c r="ALW84" s="6"/>
      <c r="ALX84" s="6"/>
      <c r="ALY84" s="6"/>
      <c r="ALZ84" s="6"/>
      <c r="AMA84" s="6"/>
      <c r="AMB84" s="6"/>
      <c r="AMC84" s="6"/>
      <c r="AMD84" s="6"/>
      <c r="AME84" s="6"/>
      <c r="AMF84" s="6"/>
      <c r="AMG84" s="6"/>
      <c r="AMH84" s="6"/>
      <c r="AMI84" s="6"/>
      <c r="AMJ84" s="6"/>
      <c r="AMK84" s="6"/>
      <c r="AML84" s="6"/>
      <c r="AMM84" s="6"/>
    </row>
    <row r="85" spans="1:1027" s="4" customFormat="1" x14ac:dyDescent="0.25">
      <c r="A85" s="3"/>
      <c r="B85" s="1"/>
      <c r="C85" s="1"/>
      <c r="D85" s="1"/>
      <c r="E85" s="2"/>
      <c r="F85" s="3"/>
      <c r="G85" s="47"/>
      <c r="I85" s="5"/>
      <c r="J85" s="5"/>
      <c r="K85" s="5"/>
      <c r="L85" s="5"/>
      <c r="M85" s="5"/>
      <c r="N85" s="5"/>
      <c r="O85" s="5"/>
      <c r="P85" s="5"/>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c r="AKP85" s="6"/>
      <c r="AKQ85" s="6"/>
      <c r="AKR85" s="6"/>
      <c r="AKS85" s="6"/>
      <c r="AKT85" s="6"/>
      <c r="AKU85" s="6"/>
      <c r="AKV85" s="6"/>
      <c r="AKW85" s="6"/>
      <c r="AKX85" s="6"/>
      <c r="AKY85" s="6"/>
      <c r="AKZ85" s="6"/>
      <c r="ALA85" s="6"/>
      <c r="ALB85" s="6"/>
      <c r="ALC85" s="6"/>
      <c r="ALD85" s="6"/>
      <c r="ALE85" s="6"/>
      <c r="ALF85" s="6"/>
      <c r="ALG85" s="6"/>
      <c r="ALH85" s="6"/>
      <c r="ALI85" s="6"/>
      <c r="ALJ85" s="6"/>
      <c r="ALK85" s="6"/>
      <c r="ALL85" s="6"/>
      <c r="ALM85" s="6"/>
      <c r="ALN85" s="6"/>
      <c r="ALO85" s="6"/>
      <c r="ALP85" s="6"/>
      <c r="ALQ85" s="6"/>
      <c r="ALR85" s="6"/>
      <c r="ALS85" s="6"/>
      <c r="ALT85" s="6"/>
      <c r="ALU85" s="6"/>
      <c r="ALV85" s="6"/>
      <c r="ALW85" s="6"/>
      <c r="ALX85" s="6"/>
      <c r="ALY85" s="6"/>
      <c r="ALZ85" s="6"/>
      <c r="AMA85" s="6"/>
      <c r="AMB85" s="6"/>
      <c r="AMC85" s="6"/>
      <c r="AMD85" s="6"/>
      <c r="AME85" s="6"/>
      <c r="AMF85" s="6"/>
      <c r="AMG85" s="6"/>
      <c r="AMH85" s="6"/>
      <c r="AMI85" s="6"/>
      <c r="AMJ85" s="6"/>
      <c r="AMK85" s="6"/>
      <c r="AML85" s="6"/>
      <c r="AMM85" s="6"/>
    </row>
  </sheetData>
  <mergeCells count="6">
    <mergeCell ref="M7:Q7"/>
    <mergeCell ref="A7:A8"/>
    <mergeCell ref="B7:B8"/>
    <mergeCell ref="E7:E8"/>
    <mergeCell ref="F7:F8"/>
    <mergeCell ref="G7:L7"/>
  </mergeCells>
  <phoneticPr fontId="32" type="noConversion"/>
  <conditionalFormatting sqref="F15">
    <cfRule type="cellIs" dxfId="11" priority="1" operator="equal">
      <formula>0</formula>
    </cfRule>
    <cfRule type="expression" dxfId="10"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2-3
&amp;"Arial,Treknraksts"&amp;ULIETUS KANALIZĀCIJA K2.</oddHeader>
    <oddFooter>&amp;C&amp;8&amp;P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95"/>
  <sheetViews>
    <sheetView zoomScaleNormal="100" workbookViewId="0">
      <selection activeCell="E5" sqref="E5"/>
    </sheetView>
  </sheetViews>
  <sheetFormatPr defaultColWidth="9.109375" defaultRowHeight="13.2" x14ac:dyDescent="0.25"/>
  <cols>
    <col min="1" max="1" width="7.44140625" style="3" customWidth="1"/>
    <col min="2" max="2" width="34.88671875" style="1" customWidth="1"/>
    <col min="3" max="3" width="20.33203125" style="1" customWidth="1"/>
    <col min="4" max="4" width="19.33203125" style="1" customWidth="1"/>
    <col min="5" max="5" width="6" style="2" customWidth="1"/>
    <col min="6" max="6" width="8.6640625" style="3" customWidth="1"/>
    <col min="7" max="7" width="6.33203125" style="3" customWidth="1"/>
    <col min="8" max="8" width="6.5546875" style="4" customWidth="1"/>
    <col min="9" max="9" width="7.33203125" style="5" customWidth="1"/>
    <col min="10" max="10" width="9.6640625"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49"/>
      <c r="C1" s="49"/>
      <c r="D1" s="49"/>
      <c r="E1" s="68" t="str">
        <f>ĀŪ1!E1</f>
        <v>SPECIALIZĒTIE DARBI- ĀRĒJIE TĪKLI, SISTĒMAS</v>
      </c>
      <c r="F1" s="50"/>
      <c r="G1" s="50"/>
      <c r="H1" s="51"/>
      <c r="I1" s="52"/>
      <c r="J1" s="52"/>
      <c r="K1" s="52"/>
      <c r="L1" s="52"/>
      <c r="M1" s="52"/>
      <c r="N1" s="52"/>
      <c r="O1" s="52"/>
      <c r="P1" s="52"/>
      <c r="Q1" s="53"/>
    </row>
    <row r="2" spans="1:18" ht="13.8" x14ac:dyDescent="0.25">
      <c r="A2" s="48" t="s">
        <v>2</v>
      </c>
      <c r="B2" s="49"/>
      <c r="C2" s="49"/>
      <c r="D2" s="49"/>
      <c r="E2" s="61" t="str">
        <f>KOPS!D2</f>
        <v>BIROJU ĒKAS JAUNBŪVE</v>
      </c>
      <c r="F2" s="50"/>
      <c r="G2" s="50"/>
      <c r="H2" s="51"/>
      <c r="I2" s="52"/>
      <c r="J2" s="52"/>
      <c r="K2" s="52"/>
      <c r="L2" s="52"/>
      <c r="M2" s="52"/>
      <c r="N2" s="52"/>
      <c r="O2" s="52"/>
      <c r="P2" s="52"/>
      <c r="Q2" s="53"/>
    </row>
    <row r="3" spans="1:18" ht="13.8" x14ac:dyDescent="0.25">
      <c r="A3" s="48" t="s">
        <v>3</v>
      </c>
      <c r="B3" s="49"/>
      <c r="C3" s="49"/>
      <c r="D3" s="49"/>
      <c r="E3" s="61" t="str">
        <f>KOPS!D3</f>
        <v>STIGU IELĀ 14, RĪGĀ</v>
      </c>
      <c r="F3" s="50"/>
      <c r="G3" s="50"/>
      <c r="H3" s="51"/>
      <c r="I3" s="52"/>
      <c r="J3" s="52"/>
      <c r="K3" s="52"/>
      <c r="L3" s="52"/>
      <c r="M3" s="52"/>
      <c r="N3" s="52"/>
      <c r="O3" s="52"/>
      <c r="P3" s="52"/>
      <c r="Q3" s="53"/>
    </row>
    <row r="4" spans="1:18" ht="13.8" x14ac:dyDescent="0.25">
      <c r="A4" s="48" t="s">
        <v>4</v>
      </c>
      <c r="B4" s="49"/>
      <c r="C4" s="49"/>
      <c r="D4" s="49"/>
      <c r="E4" s="113"/>
      <c r="F4" s="50"/>
      <c r="G4" s="50"/>
      <c r="H4" s="51"/>
      <c r="I4" s="52"/>
      <c r="J4" s="52"/>
      <c r="K4" s="52"/>
      <c r="L4" s="52"/>
      <c r="M4" s="52"/>
      <c r="N4" s="52"/>
      <c r="O4" s="52"/>
      <c r="P4" s="52"/>
      <c r="Q4" s="53"/>
    </row>
    <row r="5" spans="1:18" ht="14.4" x14ac:dyDescent="0.25">
      <c r="A5" s="48" t="s">
        <v>2401</v>
      </c>
      <c r="B5" s="49"/>
      <c r="C5" s="49"/>
      <c r="D5" s="49"/>
      <c r="E5" s="54"/>
      <c r="F5" s="50"/>
      <c r="G5" s="50"/>
      <c r="H5" s="51"/>
      <c r="I5" s="52"/>
      <c r="J5" s="52"/>
      <c r="K5" s="52"/>
      <c r="L5" s="52"/>
      <c r="M5" s="52"/>
      <c r="N5" s="52"/>
      <c r="O5" s="52"/>
      <c r="P5" s="55" t="s">
        <v>28</v>
      </c>
      <c r="Q5" s="111">
        <f>Q90</f>
        <v>0</v>
      </c>
    </row>
    <row r="6" spans="1:18" ht="13.8" x14ac:dyDescent="0.25">
      <c r="A6" s="10" t="str">
        <f>KOPT!A6</f>
        <v>Tāme sastādīta: 2020.gada februārī</v>
      </c>
      <c r="B6" s="49"/>
      <c r="C6" s="49"/>
      <c r="D6" s="49"/>
      <c r="E6" s="54"/>
      <c r="F6" s="50"/>
      <c r="G6" s="50"/>
      <c r="H6" s="51"/>
      <c r="I6" s="52"/>
      <c r="J6" s="52"/>
      <c r="K6" s="52"/>
      <c r="L6" s="52"/>
      <c r="M6" s="52"/>
      <c r="N6" s="52"/>
      <c r="O6" s="52"/>
      <c r="P6" s="52"/>
      <c r="Q6" s="53"/>
    </row>
    <row r="7" spans="1:18" ht="20.25" customHeight="1" x14ac:dyDescent="0.25">
      <c r="A7" s="427" t="s">
        <v>5</v>
      </c>
      <c r="B7" s="442" t="s">
        <v>43</v>
      </c>
      <c r="C7" s="213"/>
      <c r="D7" s="213"/>
      <c r="E7" s="440" t="s">
        <v>6</v>
      </c>
      <c r="F7" s="427" t="s">
        <v>7</v>
      </c>
      <c r="G7" s="437" t="s">
        <v>8</v>
      </c>
      <c r="H7" s="437"/>
      <c r="I7" s="437"/>
      <c r="J7" s="437"/>
      <c r="K7" s="437"/>
      <c r="L7" s="439"/>
      <c r="M7" s="438" t="s">
        <v>11</v>
      </c>
      <c r="N7" s="437"/>
      <c r="O7" s="437"/>
      <c r="P7" s="437"/>
      <c r="Q7" s="439"/>
      <c r="R7" s="9"/>
    </row>
    <row r="8" spans="1:18" ht="78.75" customHeight="1" x14ac:dyDescent="0.25">
      <c r="A8" s="428"/>
      <c r="B8" s="443"/>
      <c r="C8" s="214"/>
      <c r="D8" s="214"/>
      <c r="E8" s="441"/>
      <c r="F8" s="428"/>
      <c r="G8" s="7" t="s">
        <v>9</v>
      </c>
      <c r="H8" s="7" t="s">
        <v>29</v>
      </c>
      <c r="I8" s="8" t="s">
        <v>30</v>
      </c>
      <c r="J8" s="8" t="s">
        <v>41</v>
      </c>
      <c r="K8" s="8" t="s">
        <v>31</v>
      </c>
      <c r="L8" s="8" t="s">
        <v>32</v>
      </c>
      <c r="M8" s="8" t="s">
        <v>10</v>
      </c>
      <c r="N8" s="8" t="s">
        <v>30</v>
      </c>
      <c r="O8" s="8" t="s">
        <v>41</v>
      </c>
      <c r="P8" s="8" t="s">
        <v>31</v>
      </c>
      <c r="Q8" s="8" t="s">
        <v>33</v>
      </c>
    </row>
    <row r="9" spans="1:18" x14ac:dyDescent="0.25">
      <c r="A9" s="16"/>
      <c r="B9" s="32"/>
      <c r="C9" s="184"/>
      <c r="D9" s="184"/>
      <c r="E9" s="28"/>
      <c r="F9" s="25"/>
      <c r="G9" s="34"/>
      <c r="H9" s="29"/>
      <c r="I9" s="31"/>
      <c r="J9" s="31"/>
      <c r="K9" s="35"/>
      <c r="L9" s="31"/>
      <c r="M9" s="35"/>
      <c r="N9" s="31"/>
      <c r="O9" s="35"/>
      <c r="P9" s="31"/>
      <c r="Q9" s="36"/>
    </row>
    <row r="10" spans="1:18" s="156" customFormat="1" x14ac:dyDescent="0.25">
      <c r="A10" s="191" t="s">
        <v>684</v>
      </c>
      <c r="B10" s="291" t="s">
        <v>2020</v>
      </c>
      <c r="C10" s="261"/>
      <c r="D10" s="266"/>
      <c r="E10" s="289"/>
      <c r="F10" s="290"/>
      <c r="G10" s="147"/>
      <c r="H10" s="107"/>
      <c r="I10" s="107"/>
      <c r="J10" s="107"/>
      <c r="K10" s="148"/>
      <c r="L10" s="107"/>
      <c r="M10" s="107"/>
      <c r="N10" s="107"/>
      <c r="O10" s="107"/>
      <c r="P10" s="107"/>
      <c r="Q10" s="107"/>
    </row>
    <row r="11" spans="1:18" s="156" customFormat="1" ht="39.6" x14ac:dyDescent="0.25">
      <c r="A11" s="192" t="s">
        <v>54</v>
      </c>
      <c r="B11" s="261" t="s">
        <v>2021</v>
      </c>
      <c r="C11" s="261" t="s">
        <v>2022</v>
      </c>
      <c r="D11" s="266" t="s">
        <v>2023</v>
      </c>
      <c r="E11" s="264" t="s">
        <v>99</v>
      </c>
      <c r="F11" s="298">
        <v>45</v>
      </c>
      <c r="G11" s="147"/>
      <c r="H11" s="107"/>
      <c r="I11" s="107"/>
      <c r="J11" s="107"/>
      <c r="K11" s="148"/>
      <c r="L11" s="107"/>
      <c r="M11" s="107"/>
      <c r="N11" s="107"/>
      <c r="O11" s="107"/>
      <c r="P11" s="107"/>
      <c r="Q11" s="107"/>
    </row>
    <row r="12" spans="1:18" s="156" customFormat="1" ht="26.4" x14ac:dyDescent="0.25">
      <c r="A12" s="192" t="s">
        <v>57</v>
      </c>
      <c r="B12" s="261" t="s">
        <v>2024</v>
      </c>
      <c r="C12" s="261" t="s">
        <v>2022</v>
      </c>
      <c r="D12" s="266" t="s">
        <v>2025</v>
      </c>
      <c r="E12" s="264" t="s">
        <v>99</v>
      </c>
      <c r="F12" s="298">
        <v>25</v>
      </c>
      <c r="G12" s="147"/>
      <c r="H12" s="107"/>
      <c r="I12" s="107"/>
      <c r="J12" s="107"/>
      <c r="K12" s="148"/>
      <c r="L12" s="107"/>
      <c r="M12" s="107"/>
      <c r="N12" s="107"/>
      <c r="O12" s="107"/>
      <c r="P12" s="107"/>
      <c r="Q12" s="107"/>
    </row>
    <row r="13" spans="1:18" s="156" customFormat="1" x14ac:dyDescent="0.25">
      <c r="A13" s="192" t="s">
        <v>60</v>
      </c>
      <c r="B13" s="261" t="s">
        <v>2028</v>
      </c>
      <c r="C13" s="261" t="s">
        <v>2029</v>
      </c>
      <c r="D13" s="266"/>
      <c r="E13" s="289" t="s">
        <v>56</v>
      </c>
      <c r="F13" s="298">
        <v>2</v>
      </c>
      <c r="G13" s="147"/>
      <c r="H13" s="107"/>
      <c r="I13" s="107"/>
      <c r="J13" s="107"/>
      <c r="K13" s="148"/>
      <c r="L13" s="107"/>
      <c r="M13" s="107"/>
      <c r="N13" s="107"/>
      <c r="O13" s="107"/>
      <c r="P13" s="107"/>
      <c r="Q13" s="107"/>
    </row>
    <row r="14" spans="1:18" s="156" customFormat="1" ht="26.4" x14ac:dyDescent="0.25">
      <c r="A14" s="192" t="s">
        <v>62</v>
      </c>
      <c r="B14" s="261" t="s">
        <v>2306</v>
      </c>
      <c r="C14" s="261" t="s">
        <v>2029</v>
      </c>
      <c r="D14" s="266" t="s">
        <v>2307</v>
      </c>
      <c r="E14" s="289" t="s">
        <v>56</v>
      </c>
      <c r="F14" s="298">
        <v>6</v>
      </c>
      <c r="G14" s="147"/>
      <c r="H14" s="107"/>
      <c r="I14" s="107"/>
      <c r="J14" s="107"/>
      <c r="K14" s="148"/>
      <c r="L14" s="107"/>
      <c r="M14" s="107"/>
      <c r="N14" s="107"/>
      <c r="O14" s="107"/>
      <c r="P14" s="107"/>
      <c r="Q14" s="107"/>
    </row>
    <row r="15" spans="1:18" s="156" customFormat="1" ht="26.4" x14ac:dyDescent="0.25">
      <c r="A15" s="192" t="s">
        <v>64</v>
      </c>
      <c r="B15" s="261" t="s">
        <v>2308</v>
      </c>
      <c r="C15" s="261" t="s">
        <v>2029</v>
      </c>
      <c r="D15" s="266" t="s">
        <v>1082</v>
      </c>
      <c r="E15" s="289" t="s">
        <v>56</v>
      </c>
      <c r="F15" s="298">
        <v>12</v>
      </c>
      <c r="G15" s="147"/>
      <c r="H15" s="107"/>
      <c r="I15" s="107"/>
      <c r="J15" s="107"/>
      <c r="K15" s="148"/>
      <c r="L15" s="107"/>
      <c r="M15" s="107"/>
      <c r="N15" s="107"/>
      <c r="O15" s="107"/>
      <c r="P15" s="107"/>
      <c r="Q15" s="107"/>
    </row>
    <row r="16" spans="1:18" s="156" customFormat="1" ht="26.4" x14ac:dyDescent="0.25">
      <c r="A16" s="192" t="s">
        <v>66</v>
      </c>
      <c r="B16" s="261" t="s">
        <v>2309</v>
      </c>
      <c r="C16" s="261" t="s">
        <v>2029</v>
      </c>
      <c r="D16" s="266" t="s">
        <v>2310</v>
      </c>
      <c r="E16" s="289" t="s">
        <v>59</v>
      </c>
      <c r="F16" s="298">
        <v>1</v>
      </c>
      <c r="G16" s="147"/>
      <c r="H16" s="107"/>
      <c r="I16" s="107"/>
      <c r="J16" s="107"/>
      <c r="K16" s="148"/>
      <c r="L16" s="107"/>
      <c r="M16" s="107"/>
      <c r="N16" s="107"/>
      <c r="O16" s="107"/>
      <c r="P16" s="107"/>
      <c r="Q16" s="107"/>
    </row>
    <row r="17" spans="1:17" s="156" customFormat="1" x14ac:dyDescent="0.25">
      <c r="A17" s="192" t="s">
        <v>687</v>
      </c>
      <c r="B17" s="291" t="s">
        <v>2035</v>
      </c>
      <c r="C17" s="261"/>
      <c r="D17" s="266"/>
      <c r="E17" s="289"/>
      <c r="F17" s="298"/>
      <c r="G17" s="147"/>
      <c r="H17" s="107"/>
      <c r="I17" s="107"/>
      <c r="J17" s="107"/>
      <c r="K17" s="148"/>
      <c r="L17" s="107"/>
      <c r="M17" s="107"/>
      <c r="N17" s="107"/>
      <c r="O17" s="107"/>
      <c r="P17" s="107"/>
      <c r="Q17" s="107"/>
    </row>
    <row r="18" spans="1:17" s="156" customFormat="1" ht="26.4" x14ac:dyDescent="0.25">
      <c r="A18" s="192" t="s">
        <v>69</v>
      </c>
      <c r="B18" s="261" t="s">
        <v>2036</v>
      </c>
      <c r="C18" s="261" t="s">
        <v>2022</v>
      </c>
      <c r="D18" s="266" t="s">
        <v>2023</v>
      </c>
      <c r="E18" s="264" t="s">
        <v>99</v>
      </c>
      <c r="F18" s="298">
        <v>45</v>
      </c>
      <c r="G18" s="147"/>
      <c r="H18" s="107"/>
      <c r="I18" s="107"/>
      <c r="J18" s="107"/>
      <c r="K18" s="148"/>
      <c r="L18" s="107"/>
      <c r="M18" s="107"/>
      <c r="N18" s="107"/>
      <c r="O18" s="107"/>
      <c r="P18" s="107"/>
      <c r="Q18" s="107"/>
    </row>
    <row r="19" spans="1:17" s="156" customFormat="1" ht="26.4" x14ac:dyDescent="0.25">
      <c r="A19" s="192" t="s">
        <v>71</v>
      </c>
      <c r="B19" s="261" t="s">
        <v>2037</v>
      </c>
      <c r="C19" s="261"/>
      <c r="D19" s="266"/>
      <c r="E19" s="289" t="s">
        <v>56</v>
      </c>
      <c r="F19" s="298">
        <v>75</v>
      </c>
      <c r="G19" s="147"/>
      <c r="H19" s="107"/>
      <c r="I19" s="107"/>
      <c r="J19" s="107"/>
      <c r="K19" s="148"/>
      <c r="L19" s="107"/>
      <c r="M19" s="107"/>
      <c r="N19" s="107"/>
      <c r="O19" s="107"/>
      <c r="P19" s="107"/>
      <c r="Q19" s="107"/>
    </row>
    <row r="20" spans="1:17" s="156" customFormat="1" x14ac:dyDescent="0.25">
      <c r="A20" s="192" t="s">
        <v>73</v>
      </c>
      <c r="B20" s="261" t="s">
        <v>2038</v>
      </c>
      <c r="C20" s="261" t="s">
        <v>2029</v>
      </c>
      <c r="D20" s="266"/>
      <c r="E20" s="289" t="s">
        <v>56</v>
      </c>
      <c r="F20" s="298">
        <v>2</v>
      </c>
      <c r="G20" s="147"/>
      <c r="H20" s="107"/>
      <c r="I20" s="107"/>
      <c r="J20" s="107"/>
      <c r="K20" s="148"/>
      <c r="L20" s="107"/>
      <c r="M20" s="107"/>
      <c r="N20" s="107"/>
      <c r="O20" s="107"/>
      <c r="P20" s="107"/>
      <c r="Q20" s="107"/>
    </row>
    <row r="21" spans="1:17" s="156" customFormat="1" ht="26.4" x14ac:dyDescent="0.25">
      <c r="A21" s="192" t="s">
        <v>76</v>
      </c>
      <c r="B21" s="261" t="s">
        <v>2041</v>
      </c>
      <c r="C21" s="261" t="s">
        <v>2022</v>
      </c>
      <c r="D21" s="266" t="s">
        <v>2025</v>
      </c>
      <c r="E21" s="264" t="s">
        <v>99</v>
      </c>
      <c r="F21" s="298">
        <v>25</v>
      </c>
      <c r="G21" s="147"/>
      <c r="H21" s="107"/>
      <c r="I21" s="107"/>
      <c r="J21" s="107"/>
      <c r="K21" s="148"/>
      <c r="L21" s="107"/>
      <c r="M21" s="107"/>
      <c r="N21" s="107"/>
      <c r="O21" s="107"/>
      <c r="P21" s="107"/>
      <c r="Q21" s="107"/>
    </row>
    <row r="22" spans="1:17" s="156" customFormat="1" x14ac:dyDescent="0.25">
      <c r="A22" s="192" t="s">
        <v>689</v>
      </c>
      <c r="B22" s="291" t="s">
        <v>68</v>
      </c>
      <c r="C22" s="261"/>
      <c r="D22" s="266"/>
      <c r="E22" s="289"/>
      <c r="F22" s="298"/>
      <c r="G22" s="147"/>
      <c r="H22" s="107"/>
      <c r="I22" s="107"/>
      <c r="J22" s="107"/>
      <c r="K22" s="148"/>
      <c r="L22" s="107"/>
      <c r="M22" s="107"/>
      <c r="N22" s="107"/>
      <c r="O22" s="107"/>
      <c r="P22" s="107"/>
      <c r="Q22" s="107"/>
    </row>
    <row r="23" spans="1:17" s="156" customFormat="1" ht="26.4" x14ac:dyDescent="0.25">
      <c r="A23" s="192" t="s">
        <v>85</v>
      </c>
      <c r="B23" s="261" t="s">
        <v>2154</v>
      </c>
      <c r="C23" s="261"/>
      <c r="D23" s="266"/>
      <c r="E23" s="264" t="s">
        <v>75</v>
      </c>
      <c r="F23" s="298">
        <v>62</v>
      </c>
      <c r="G23" s="147"/>
      <c r="H23" s="107"/>
      <c r="I23" s="107"/>
      <c r="J23" s="107"/>
      <c r="K23" s="148"/>
      <c r="L23" s="107"/>
      <c r="M23" s="107"/>
      <c r="N23" s="107"/>
      <c r="O23" s="107"/>
      <c r="P23" s="107"/>
      <c r="Q23" s="107"/>
    </row>
    <row r="24" spans="1:17" s="156" customFormat="1" ht="26.4" x14ac:dyDescent="0.25">
      <c r="A24" s="192" t="s">
        <v>87</v>
      </c>
      <c r="B24" s="261" t="s">
        <v>2049</v>
      </c>
      <c r="C24" s="261"/>
      <c r="D24" s="266" t="s">
        <v>2050</v>
      </c>
      <c r="E24" s="289" t="s">
        <v>2145</v>
      </c>
      <c r="F24" s="298">
        <v>1</v>
      </c>
      <c r="G24" s="154"/>
      <c r="H24" s="107"/>
      <c r="I24" s="110"/>
      <c r="J24" s="56"/>
      <c r="K24" s="110"/>
      <c r="L24" s="107"/>
      <c r="M24" s="107"/>
      <c r="N24" s="107"/>
      <c r="O24" s="107"/>
      <c r="P24" s="107"/>
      <c r="Q24" s="107"/>
    </row>
    <row r="25" spans="1:17" s="156" customFormat="1" x14ac:dyDescent="0.25">
      <c r="A25" s="192" t="s">
        <v>90</v>
      </c>
      <c r="B25" s="261" t="s">
        <v>2258</v>
      </c>
      <c r="C25" s="261"/>
      <c r="D25" s="266" t="s">
        <v>2311</v>
      </c>
      <c r="E25" s="289" t="s">
        <v>2145</v>
      </c>
      <c r="F25" s="298">
        <v>1</v>
      </c>
      <c r="G25" s="154"/>
      <c r="H25" s="107"/>
      <c r="I25" s="110"/>
      <c r="J25" s="56"/>
      <c r="K25" s="110"/>
      <c r="L25" s="107"/>
      <c r="M25" s="107"/>
      <c r="N25" s="107"/>
      <c r="O25" s="107"/>
      <c r="P25" s="107"/>
      <c r="Q25" s="107"/>
    </row>
    <row r="26" spans="1:17" s="156" customFormat="1" x14ac:dyDescent="0.25">
      <c r="A26" s="192" t="s">
        <v>93</v>
      </c>
      <c r="B26" s="261" t="s">
        <v>2054</v>
      </c>
      <c r="C26" s="261"/>
      <c r="D26" s="266"/>
      <c r="E26" s="289" t="s">
        <v>2145</v>
      </c>
      <c r="F26" s="298">
        <v>1</v>
      </c>
      <c r="G26" s="154"/>
      <c r="H26" s="107"/>
      <c r="I26" s="110"/>
      <c r="J26" s="56"/>
      <c r="K26" s="148"/>
      <c r="L26" s="107"/>
      <c r="M26" s="107"/>
      <c r="N26" s="107"/>
      <c r="O26" s="107"/>
      <c r="P26" s="107"/>
      <c r="Q26" s="107"/>
    </row>
    <row r="27" spans="1:17" s="156" customFormat="1" x14ac:dyDescent="0.25">
      <c r="A27" s="192" t="s">
        <v>95</v>
      </c>
      <c r="B27" s="261" t="s">
        <v>2055</v>
      </c>
      <c r="C27" s="261"/>
      <c r="D27" s="266"/>
      <c r="E27" s="289" t="s">
        <v>2145</v>
      </c>
      <c r="F27" s="298">
        <v>1</v>
      </c>
      <c r="G27" s="154"/>
      <c r="H27" s="107"/>
      <c r="I27" s="110"/>
      <c r="J27" s="56"/>
      <c r="K27" s="148"/>
      <c r="L27" s="107"/>
      <c r="M27" s="107"/>
      <c r="N27" s="107"/>
      <c r="O27" s="107"/>
      <c r="P27" s="107"/>
      <c r="Q27" s="107"/>
    </row>
    <row r="28" spans="1:17" s="156" customFormat="1" ht="26.4" x14ac:dyDescent="0.25">
      <c r="A28" s="192" t="s">
        <v>97</v>
      </c>
      <c r="B28" s="261" t="s">
        <v>2056</v>
      </c>
      <c r="C28" s="261"/>
      <c r="D28" s="266"/>
      <c r="E28" s="289" t="s">
        <v>2145</v>
      </c>
      <c r="F28" s="298">
        <v>4</v>
      </c>
      <c r="G28" s="147"/>
      <c r="H28" s="107"/>
      <c r="I28" s="107"/>
      <c r="J28" s="107"/>
      <c r="K28" s="148"/>
      <c r="L28" s="107"/>
      <c r="M28" s="107"/>
      <c r="N28" s="107"/>
      <c r="O28" s="107"/>
      <c r="P28" s="107"/>
      <c r="Q28" s="107"/>
    </row>
    <row r="29" spans="1:17" s="156" customFormat="1" ht="26.4" x14ac:dyDescent="0.25">
      <c r="A29" s="192" t="s">
        <v>100</v>
      </c>
      <c r="B29" s="261" t="s">
        <v>2058</v>
      </c>
      <c r="C29" s="261"/>
      <c r="D29" s="266"/>
      <c r="E29" s="289" t="s">
        <v>2145</v>
      </c>
      <c r="F29" s="298">
        <v>2</v>
      </c>
      <c r="G29" s="147"/>
      <c r="H29" s="107"/>
      <c r="I29" s="107"/>
      <c r="J29" s="107"/>
      <c r="K29" s="148"/>
      <c r="L29" s="107"/>
      <c r="M29" s="107"/>
      <c r="N29" s="107"/>
      <c r="O29" s="107"/>
      <c r="P29" s="107"/>
      <c r="Q29" s="107"/>
    </row>
    <row r="30" spans="1:17" s="156" customFormat="1" ht="26.4" x14ac:dyDescent="0.25">
      <c r="A30" s="192" t="s">
        <v>101</v>
      </c>
      <c r="B30" s="253" t="s">
        <v>2059</v>
      </c>
      <c r="C30" s="253"/>
      <c r="D30" s="283" t="s">
        <v>2312</v>
      </c>
      <c r="E30" s="264" t="s">
        <v>75</v>
      </c>
      <c r="F30" s="298">
        <v>25</v>
      </c>
      <c r="G30" s="147"/>
      <c r="H30" s="107"/>
      <c r="I30" s="107"/>
      <c r="J30" s="107"/>
      <c r="K30" s="148"/>
      <c r="L30" s="107"/>
      <c r="M30" s="107"/>
      <c r="N30" s="107"/>
      <c r="O30" s="107"/>
      <c r="P30" s="107"/>
      <c r="Q30" s="107"/>
    </row>
    <row r="31" spans="1:17" s="156" customFormat="1" ht="52.8" x14ac:dyDescent="0.25">
      <c r="A31" s="192" t="s">
        <v>102</v>
      </c>
      <c r="B31" s="240" t="s">
        <v>2061</v>
      </c>
      <c r="C31" s="240"/>
      <c r="D31" s="240"/>
      <c r="E31" s="264" t="s">
        <v>75</v>
      </c>
      <c r="F31" s="247">
        <v>37</v>
      </c>
      <c r="G31" s="147"/>
      <c r="H31" s="107"/>
      <c r="I31" s="107"/>
      <c r="J31" s="107"/>
      <c r="K31" s="148"/>
      <c r="L31" s="107"/>
      <c r="M31" s="107"/>
      <c r="N31" s="107"/>
      <c r="O31" s="107"/>
      <c r="P31" s="107"/>
      <c r="Q31" s="107"/>
    </row>
    <row r="32" spans="1:17" s="156" customFormat="1" ht="15.6" x14ac:dyDescent="0.25">
      <c r="A32" s="192" t="s">
        <v>103</v>
      </c>
      <c r="B32" s="240" t="s">
        <v>2062</v>
      </c>
      <c r="C32" s="240"/>
      <c r="D32" s="240"/>
      <c r="E32" s="264" t="s">
        <v>75</v>
      </c>
      <c r="F32" s="247">
        <v>25</v>
      </c>
      <c r="G32" s="147"/>
      <c r="H32" s="107"/>
      <c r="I32" s="107"/>
      <c r="J32" s="107"/>
      <c r="K32" s="148"/>
      <c r="L32" s="107"/>
      <c r="M32" s="107"/>
      <c r="N32" s="107"/>
      <c r="O32" s="107"/>
      <c r="P32" s="107"/>
      <c r="Q32" s="107"/>
    </row>
    <row r="33" spans="1:17" s="156" customFormat="1" x14ac:dyDescent="0.25">
      <c r="A33" s="191" t="s">
        <v>679</v>
      </c>
      <c r="B33" s="188" t="s">
        <v>2063</v>
      </c>
      <c r="C33" s="240"/>
      <c r="D33" s="240"/>
      <c r="E33" s="236"/>
      <c r="F33" s="241"/>
      <c r="G33" s="147"/>
      <c r="H33" s="107"/>
      <c r="I33" s="107"/>
      <c r="J33" s="107"/>
      <c r="K33" s="148"/>
      <c r="L33" s="107"/>
      <c r="M33" s="107"/>
      <c r="N33" s="107"/>
      <c r="O33" s="107"/>
      <c r="P33" s="107"/>
      <c r="Q33" s="107"/>
    </row>
    <row r="34" spans="1:17" s="156" customFormat="1" ht="26.4" x14ac:dyDescent="0.25">
      <c r="A34" s="192" t="s">
        <v>398</v>
      </c>
      <c r="B34" s="240" t="s">
        <v>2313</v>
      </c>
      <c r="C34" s="240"/>
      <c r="D34" s="240" t="s">
        <v>1082</v>
      </c>
      <c r="E34" s="236" t="s">
        <v>59</v>
      </c>
      <c r="F34" s="299">
        <v>1</v>
      </c>
      <c r="G34" s="147"/>
      <c r="H34" s="107"/>
      <c r="I34" s="107"/>
      <c r="J34" s="107"/>
      <c r="K34" s="148"/>
      <c r="L34" s="107"/>
      <c r="M34" s="107"/>
      <c r="N34" s="107"/>
      <c r="O34" s="107"/>
      <c r="P34" s="107"/>
      <c r="Q34" s="107"/>
    </row>
    <row r="35" spans="1:17" s="156" customFormat="1" x14ac:dyDescent="0.25">
      <c r="A35" s="192" t="s">
        <v>791</v>
      </c>
      <c r="B35" s="240" t="s">
        <v>2314</v>
      </c>
      <c r="C35" s="240"/>
      <c r="D35" s="240"/>
      <c r="E35" s="236" t="s">
        <v>59</v>
      </c>
      <c r="F35" s="247">
        <v>1</v>
      </c>
      <c r="G35" s="147"/>
      <c r="H35" s="107"/>
      <c r="I35" s="107"/>
      <c r="J35" s="107"/>
      <c r="K35" s="148"/>
      <c r="L35" s="107"/>
      <c r="M35" s="107"/>
      <c r="N35" s="107"/>
      <c r="O35" s="107"/>
      <c r="P35" s="107"/>
      <c r="Q35" s="107"/>
    </row>
    <row r="36" spans="1:17" s="156" customFormat="1" ht="26.4" x14ac:dyDescent="0.25">
      <c r="A36" s="192" t="s">
        <v>792</v>
      </c>
      <c r="B36" s="240" t="s">
        <v>2315</v>
      </c>
      <c r="C36" s="240"/>
      <c r="D36" s="240"/>
      <c r="E36" s="236" t="s">
        <v>59</v>
      </c>
      <c r="F36" s="299">
        <v>1</v>
      </c>
      <c r="G36" s="147"/>
      <c r="H36" s="107"/>
      <c r="I36" s="107"/>
      <c r="J36" s="107"/>
      <c r="K36" s="148"/>
      <c r="L36" s="107"/>
      <c r="M36" s="107"/>
      <c r="N36" s="107"/>
      <c r="O36" s="107"/>
      <c r="P36" s="107"/>
      <c r="Q36" s="107"/>
    </row>
    <row r="37" spans="1:17" s="156" customFormat="1" ht="26.4" x14ac:dyDescent="0.25">
      <c r="A37" s="192" t="s">
        <v>793</v>
      </c>
      <c r="B37" s="240" t="s">
        <v>2316</v>
      </c>
      <c r="C37" s="240"/>
      <c r="D37" s="240"/>
      <c r="E37" s="236" t="s">
        <v>59</v>
      </c>
      <c r="F37" s="299">
        <v>1</v>
      </c>
      <c r="G37" s="147"/>
      <c r="H37" s="107"/>
      <c r="I37" s="107"/>
      <c r="J37" s="107"/>
      <c r="K37" s="148"/>
      <c r="L37" s="107"/>
      <c r="M37" s="107"/>
      <c r="N37" s="107"/>
      <c r="O37" s="107"/>
      <c r="P37" s="107"/>
      <c r="Q37" s="107"/>
    </row>
    <row r="38" spans="1:17" s="156" customFormat="1" ht="26.4" x14ac:dyDescent="0.25">
      <c r="A38" s="192" t="s">
        <v>794</v>
      </c>
      <c r="B38" s="240" t="s">
        <v>2317</v>
      </c>
      <c r="C38" s="240"/>
      <c r="D38" s="240"/>
      <c r="E38" s="236" t="s">
        <v>59</v>
      </c>
      <c r="F38" s="299">
        <v>2</v>
      </c>
      <c r="G38" s="147"/>
      <c r="H38" s="107"/>
      <c r="I38" s="107"/>
      <c r="J38" s="107"/>
      <c r="K38" s="148"/>
      <c r="L38" s="107"/>
      <c r="M38" s="107"/>
      <c r="N38" s="107"/>
      <c r="O38" s="107"/>
      <c r="P38" s="107"/>
      <c r="Q38" s="107"/>
    </row>
    <row r="39" spans="1:17" s="156" customFormat="1" ht="39.6" x14ac:dyDescent="0.25">
      <c r="A39" s="192" t="s">
        <v>795</v>
      </c>
      <c r="B39" s="240" t="s">
        <v>2318</v>
      </c>
      <c r="C39" s="240"/>
      <c r="D39" s="240"/>
      <c r="E39" s="236" t="s">
        <v>59</v>
      </c>
      <c r="F39" s="299">
        <v>1</v>
      </c>
      <c r="G39" s="147"/>
      <c r="H39" s="107"/>
      <c r="I39" s="107"/>
      <c r="J39" s="107"/>
      <c r="K39" s="148"/>
      <c r="L39" s="107"/>
      <c r="M39" s="107"/>
      <c r="N39" s="107"/>
      <c r="O39" s="107"/>
      <c r="P39" s="107"/>
      <c r="Q39" s="107"/>
    </row>
    <row r="40" spans="1:17" s="156" customFormat="1" ht="26.4" x14ac:dyDescent="0.25">
      <c r="A40" s="192" t="s">
        <v>796</v>
      </c>
      <c r="B40" s="240" t="s">
        <v>2319</v>
      </c>
      <c r="C40" s="240"/>
      <c r="D40" s="240"/>
      <c r="E40" s="236" t="s">
        <v>59</v>
      </c>
      <c r="F40" s="247">
        <v>1</v>
      </c>
      <c r="G40" s="147"/>
      <c r="H40" s="107"/>
      <c r="I40" s="107"/>
      <c r="J40" s="107"/>
      <c r="K40" s="148"/>
      <c r="L40" s="107"/>
      <c r="M40" s="107"/>
      <c r="N40" s="107"/>
      <c r="O40" s="107"/>
      <c r="P40" s="107"/>
      <c r="Q40" s="107"/>
    </row>
    <row r="41" spans="1:17" s="156" customFormat="1" ht="39.6" x14ac:dyDescent="0.25">
      <c r="A41" s="192" t="s">
        <v>797</v>
      </c>
      <c r="B41" s="240" t="s">
        <v>2320</v>
      </c>
      <c r="C41" s="240"/>
      <c r="D41" s="240"/>
      <c r="E41" s="236" t="s">
        <v>59</v>
      </c>
      <c r="F41" s="247">
        <v>1</v>
      </c>
      <c r="G41" s="147"/>
      <c r="H41" s="107"/>
      <c r="I41" s="107"/>
      <c r="J41" s="107"/>
      <c r="K41" s="148"/>
      <c r="L41" s="107"/>
      <c r="M41" s="107"/>
      <c r="N41" s="107"/>
      <c r="O41" s="107"/>
      <c r="P41" s="107"/>
      <c r="Q41" s="107"/>
    </row>
    <row r="42" spans="1:17" s="156" customFormat="1" x14ac:dyDescent="0.25">
      <c r="A42" s="192" t="s">
        <v>692</v>
      </c>
      <c r="B42" s="188" t="s">
        <v>2321</v>
      </c>
      <c r="C42" s="240"/>
      <c r="D42" s="240"/>
      <c r="E42" s="236"/>
      <c r="F42" s="241"/>
      <c r="G42" s="147"/>
      <c r="H42" s="107"/>
      <c r="I42" s="107"/>
      <c r="J42" s="107"/>
      <c r="K42" s="148"/>
      <c r="L42" s="107"/>
      <c r="M42" s="107"/>
      <c r="N42" s="107"/>
      <c r="O42" s="107"/>
      <c r="P42" s="107"/>
      <c r="Q42" s="107"/>
    </row>
    <row r="43" spans="1:17" s="156" customFormat="1" ht="39.6" x14ac:dyDescent="0.25">
      <c r="A43" s="192" t="s">
        <v>820</v>
      </c>
      <c r="B43" s="240" t="s">
        <v>2322</v>
      </c>
      <c r="C43" s="240" t="s">
        <v>2323</v>
      </c>
      <c r="D43" s="240"/>
      <c r="E43" s="245" t="s">
        <v>347</v>
      </c>
      <c r="F43" s="247">
        <v>1</v>
      </c>
      <c r="G43" s="147"/>
      <c r="H43" s="107"/>
      <c r="I43" s="107"/>
      <c r="J43" s="107"/>
      <c r="K43" s="148"/>
      <c r="L43" s="107"/>
      <c r="M43" s="107"/>
      <c r="N43" s="107"/>
      <c r="O43" s="107"/>
      <c r="P43" s="107"/>
      <c r="Q43" s="107"/>
    </row>
    <row r="44" spans="1:17" s="156" customFormat="1" ht="39.6" x14ac:dyDescent="0.25">
      <c r="A44" s="192" t="s">
        <v>821</v>
      </c>
      <c r="B44" s="240" t="s">
        <v>2324</v>
      </c>
      <c r="C44" s="240" t="s">
        <v>2325</v>
      </c>
      <c r="D44" s="240" t="s">
        <v>2326</v>
      </c>
      <c r="E44" s="245" t="s">
        <v>347</v>
      </c>
      <c r="F44" s="247">
        <v>1</v>
      </c>
      <c r="G44" s="147"/>
      <c r="H44" s="107"/>
      <c r="I44" s="107"/>
      <c r="J44" s="107"/>
      <c r="K44" s="148"/>
      <c r="L44" s="107"/>
      <c r="M44" s="107"/>
      <c r="N44" s="107"/>
      <c r="O44" s="107"/>
      <c r="P44" s="107"/>
      <c r="Q44" s="107"/>
    </row>
    <row r="45" spans="1:17" s="156" customFormat="1" ht="26.4" x14ac:dyDescent="0.25">
      <c r="A45" s="192" t="s">
        <v>822</v>
      </c>
      <c r="B45" s="240" t="s">
        <v>2327</v>
      </c>
      <c r="C45" s="240" t="s">
        <v>2328</v>
      </c>
      <c r="D45" s="240" t="s">
        <v>2329</v>
      </c>
      <c r="E45" s="245" t="s">
        <v>347</v>
      </c>
      <c r="F45" s="247">
        <v>1</v>
      </c>
      <c r="G45" s="147"/>
      <c r="H45" s="107"/>
      <c r="I45" s="107"/>
      <c r="J45" s="107"/>
      <c r="K45" s="148"/>
      <c r="L45" s="107"/>
      <c r="M45" s="107"/>
      <c r="N45" s="107"/>
      <c r="O45" s="107"/>
      <c r="P45" s="107"/>
      <c r="Q45" s="107"/>
    </row>
    <row r="46" spans="1:17" s="156" customFormat="1" ht="26.4" x14ac:dyDescent="0.25">
      <c r="A46" s="192" t="s">
        <v>823</v>
      </c>
      <c r="B46" s="240" t="s">
        <v>2330</v>
      </c>
      <c r="C46" s="240" t="s">
        <v>2331</v>
      </c>
      <c r="D46" s="240" t="s">
        <v>2332</v>
      </c>
      <c r="E46" s="245" t="s">
        <v>347</v>
      </c>
      <c r="F46" s="247">
        <v>3</v>
      </c>
      <c r="G46" s="147"/>
      <c r="H46" s="107"/>
      <c r="I46" s="107"/>
      <c r="J46" s="107"/>
      <c r="K46" s="148"/>
      <c r="L46" s="107"/>
      <c r="M46" s="107"/>
      <c r="N46" s="107"/>
      <c r="O46" s="107"/>
      <c r="P46" s="107"/>
      <c r="Q46" s="107"/>
    </row>
    <row r="47" spans="1:17" s="156" customFormat="1" ht="26.4" x14ac:dyDescent="0.25">
      <c r="A47" s="192" t="s">
        <v>824</v>
      </c>
      <c r="B47" s="234" t="s">
        <v>2333</v>
      </c>
      <c r="C47" s="244" t="s">
        <v>2334</v>
      </c>
      <c r="D47" s="244" t="s">
        <v>2335</v>
      </c>
      <c r="E47" s="245" t="s">
        <v>347</v>
      </c>
      <c r="F47" s="299">
        <v>2</v>
      </c>
      <c r="G47" s="147"/>
      <c r="H47" s="107"/>
      <c r="I47" s="107"/>
      <c r="J47" s="107"/>
      <c r="K47" s="148"/>
      <c r="L47" s="107"/>
      <c r="M47" s="107"/>
      <c r="N47" s="107"/>
      <c r="O47" s="107"/>
      <c r="P47" s="107"/>
      <c r="Q47" s="107"/>
    </row>
    <row r="48" spans="1:17" s="156" customFormat="1" ht="15.6" x14ac:dyDescent="0.25">
      <c r="A48" s="192" t="s">
        <v>825</v>
      </c>
      <c r="B48" s="235" t="s">
        <v>2336</v>
      </c>
      <c r="C48" s="235"/>
      <c r="D48" s="235"/>
      <c r="E48" s="264" t="s">
        <v>75</v>
      </c>
      <c r="F48" s="241">
        <v>0.5</v>
      </c>
      <c r="G48" s="147"/>
      <c r="H48" s="107"/>
      <c r="I48" s="107"/>
      <c r="J48" s="107"/>
      <c r="K48" s="148"/>
      <c r="L48" s="107"/>
      <c r="M48" s="107"/>
      <c r="N48" s="107"/>
      <c r="O48" s="107"/>
      <c r="P48" s="107"/>
      <c r="Q48" s="107"/>
    </row>
    <row r="49" spans="1:17" s="156" customFormat="1" ht="26.4" x14ac:dyDescent="0.25">
      <c r="A49" s="192" t="s">
        <v>826</v>
      </c>
      <c r="B49" s="235" t="s">
        <v>2337</v>
      </c>
      <c r="C49" s="235"/>
      <c r="D49" s="235" t="s">
        <v>2338</v>
      </c>
      <c r="E49" s="236" t="s">
        <v>347</v>
      </c>
      <c r="F49" s="247">
        <v>2</v>
      </c>
      <c r="G49" s="147"/>
      <c r="H49" s="107"/>
      <c r="I49" s="107"/>
      <c r="J49" s="107"/>
      <c r="K49" s="148"/>
      <c r="L49" s="107"/>
      <c r="M49" s="107"/>
      <c r="N49" s="107"/>
      <c r="O49" s="107"/>
      <c r="P49" s="107"/>
      <c r="Q49" s="107"/>
    </row>
    <row r="50" spans="1:17" s="156" customFormat="1" ht="26.4" x14ac:dyDescent="0.25">
      <c r="A50" s="192" t="s">
        <v>827</v>
      </c>
      <c r="B50" s="235" t="s">
        <v>2339</v>
      </c>
      <c r="C50" s="235" t="s">
        <v>2340</v>
      </c>
      <c r="D50" s="235" t="s">
        <v>2341</v>
      </c>
      <c r="E50" s="236" t="s">
        <v>347</v>
      </c>
      <c r="F50" s="247">
        <v>2</v>
      </c>
      <c r="G50" s="147"/>
      <c r="H50" s="107"/>
      <c r="I50" s="107"/>
      <c r="J50" s="107"/>
      <c r="K50" s="148"/>
      <c r="L50" s="107"/>
      <c r="M50" s="107"/>
      <c r="N50" s="107"/>
      <c r="O50" s="107"/>
      <c r="P50" s="107"/>
      <c r="Q50" s="107"/>
    </row>
    <row r="51" spans="1:17" s="156" customFormat="1" x14ac:dyDescent="0.25">
      <c r="A51" s="192" t="s">
        <v>828</v>
      </c>
      <c r="B51" s="235" t="s">
        <v>2342</v>
      </c>
      <c r="C51" s="235"/>
      <c r="D51" s="235" t="s">
        <v>1066</v>
      </c>
      <c r="E51" s="236" t="s">
        <v>347</v>
      </c>
      <c r="F51" s="247">
        <v>2</v>
      </c>
      <c r="G51" s="147"/>
      <c r="H51" s="107"/>
      <c r="I51" s="107"/>
      <c r="J51" s="107"/>
      <c r="K51" s="148"/>
      <c r="L51" s="107"/>
      <c r="M51" s="107"/>
      <c r="N51" s="107"/>
      <c r="O51" s="107"/>
      <c r="P51" s="107"/>
      <c r="Q51" s="107"/>
    </row>
    <row r="52" spans="1:17" s="156" customFormat="1" x14ac:dyDescent="0.25">
      <c r="A52" s="192" t="s">
        <v>829</v>
      </c>
      <c r="B52" s="235" t="s">
        <v>2343</v>
      </c>
      <c r="C52" s="235"/>
      <c r="D52" s="235"/>
      <c r="E52" s="236" t="s">
        <v>2344</v>
      </c>
      <c r="F52" s="247">
        <v>50</v>
      </c>
      <c r="G52" s="147"/>
      <c r="H52" s="107"/>
      <c r="I52" s="107"/>
      <c r="J52" s="107"/>
      <c r="K52" s="148"/>
      <c r="L52" s="107"/>
      <c r="M52" s="107"/>
      <c r="N52" s="107"/>
      <c r="O52" s="107"/>
      <c r="P52" s="107"/>
      <c r="Q52" s="107"/>
    </row>
    <row r="53" spans="1:17" s="156" customFormat="1" ht="15.6" x14ac:dyDescent="0.25">
      <c r="A53" s="192" t="s">
        <v>830</v>
      </c>
      <c r="B53" s="235" t="s">
        <v>2345</v>
      </c>
      <c r="C53" s="235" t="s">
        <v>2346</v>
      </c>
      <c r="D53" s="235"/>
      <c r="E53" s="236" t="s">
        <v>99</v>
      </c>
      <c r="F53" s="247">
        <v>3</v>
      </c>
      <c r="G53" s="147"/>
      <c r="H53" s="107"/>
      <c r="I53" s="107"/>
      <c r="J53" s="107"/>
      <c r="K53" s="148"/>
      <c r="L53" s="107"/>
      <c r="M53" s="107"/>
      <c r="N53" s="107"/>
      <c r="O53" s="107"/>
      <c r="P53" s="107"/>
      <c r="Q53" s="107"/>
    </row>
    <row r="54" spans="1:17" s="156" customFormat="1" ht="15.6" x14ac:dyDescent="0.25">
      <c r="A54" s="192" t="s">
        <v>831</v>
      </c>
      <c r="B54" s="235" t="s">
        <v>2347</v>
      </c>
      <c r="C54" s="235"/>
      <c r="D54" s="235"/>
      <c r="E54" s="236" t="s">
        <v>99</v>
      </c>
      <c r="F54" s="247">
        <v>2</v>
      </c>
      <c r="G54" s="147"/>
      <c r="H54" s="107"/>
      <c r="I54" s="107"/>
      <c r="J54" s="107"/>
      <c r="K54" s="148"/>
      <c r="L54" s="107"/>
      <c r="M54" s="107"/>
      <c r="N54" s="107"/>
      <c r="O54" s="107"/>
      <c r="P54" s="107"/>
      <c r="Q54" s="107"/>
    </row>
    <row r="55" spans="1:17" s="156" customFormat="1" ht="26.4" x14ac:dyDescent="0.25">
      <c r="A55" s="192" t="s">
        <v>832</v>
      </c>
      <c r="B55" s="235" t="s">
        <v>2348</v>
      </c>
      <c r="C55" s="235" t="s">
        <v>2349</v>
      </c>
      <c r="D55" s="235"/>
      <c r="E55" s="236" t="s">
        <v>56</v>
      </c>
      <c r="F55" s="247">
        <v>9</v>
      </c>
      <c r="G55" s="147"/>
      <c r="H55" s="107"/>
      <c r="I55" s="107"/>
      <c r="J55" s="107"/>
      <c r="K55" s="148"/>
      <c r="L55" s="107"/>
      <c r="M55" s="107"/>
      <c r="N55" s="107"/>
      <c r="O55" s="107"/>
      <c r="P55" s="107"/>
      <c r="Q55" s="107"/>
    </row>
    <row r="56" spans="1:17" s="156" customFormat="1" x14ac:dyDescent="0.25">
      <c r="A56" s="192" t="s">
        <v>833</v>
      </c>
      <c r="B56" s="234" t="s">
        <v>2350</v>
      </c>
      <c r="C56" s="244" t="s">
        <v>2351</v>
      </c>
      <c r="D56" s="244" t="s">
        <v>2352</v>
      </c>
      <c r="E56" s="245" t="s">
        <v>347</v>
      </c>
      <c r="F56" s="246">
        <v>3</v>
      </c>
      <c r="G56" s="147"/>
      <c r="H56" s="107"/>
      <c r="I56" s="107"/>
      <c r="J56" s="107"/>
      <c r="K56" s="148"/>
      <c r="L56" s="107"/>
      <c r="M56" s="107"/>
      <c r="N56" s="107"/>
      <c r="O56" s="107"/>
      <c r="P56" s="107"/>
      <c r="Q56" s="107"/>
    </row>
    <row r="57" spans="1:17" s="156" customFormat="1" ht="26.4" x14ac:dyDescent="0.25">
      <c r="A57" s="192" t="s">
        <v>1937</v>
      </c>
      <c r="B57" s="190" t="s">
        <v>2353</v>
      </c>
      <c r="C57" s="235"/>
      <c r="D57" s="235"/>
      <c r="E57" s="236"/>
      <c r="F57" s="247"/>
      <c r="G57" s="147"/>
      <c r="H57" s="107"/>
      <c r="I57" s="107"/>
      <c r="J57" s="107"/>
      <c r="K57" s="148"/>
      <c r="L57" s="107"/>
      <c r="M57" s="107"/>
      <c r="N57" s="107"/>
      <c r="O57" s="107"/>
      <c r="P57" s="107"/>
      <c r="Q57" s="107"/>
    </row>
    <row r="58" spans="1:17" s="156" customFormat="1" x14ac:dyDescent="0.25">
      <c r="A58" s="192" t="s">
        <v>983</v>
      </c>
      <c r="B58" s="234" t="s">
        <v>2354</v>
      </c>
      <c r="C58" s="234" t="s">
        <v>2355</v>
      </c>
      <c r="D58" s="234" t="s">
        <v>2356</v>
      </c>
      <c r="E58" s="236" t="s">
        <v>56</v>
      </c>
      <c r="F58" s="235">
        <v>96</v>
      </c>
      <c r="G58" s="147"/>
      <c r="H58" s="107"/>
      <c r="I58" s="107"/>
      <c r="J58" s="107"/>
      <c r="K58" s="148"/>
      <c r="L58" s="107"/>
      <c r="M58" s="107"/>
      <c r="N58" s="107"/>
      <c r="O58" s="107"/>
      <c r="P58" s="107"/>
      <c r="Q58" s="107"/>
    </row>
    <row r="59" spans="1:17" s="156" customFormat="1" x14ac:dyDescent="0.25">
      <c r="A59" s="192" t="s">
        <v>984</v>
      </c>
      <c r="B59" s="235" t="s">
        <v>2354</v>
      </c>
      <c r="C59" s="235" t="s">
        <v>2355</v>
      </c>
      <c r="D59" s="235" t="s">
        <v>2357</v>
      </c>
      <c r="E59" s="236" t="s">
        <v>56</v>
      </c>
      <c r="F59" s="235">
        <v>12</v>
      </c>
      <c r="G59" s="147"/>
      <c r="H59" s="107"/>
      <c r="I59" s="107"/>
      <c r="J59" s="107"/>
      <c r="K59" s="148"/>
      <c r="L59" s="107"/>
      <c r="M59" s="107"/>
      <c r="N59" s="107"/>
      <c r="O59" s="107"/>
      <c r="P59" s="107"/>
      <c r="Q59" s="107"/>
    </row>
    <row r="60" spans="1:17" s="156" customFormat="1" ht="39.6" x14ac:dyDescent="0.25">
      <c r="A60" s="192" t="s">
        <v>985</v>
      </c>
      <c r="B60" s="235" t="s">
        <v>2358</v>
      </c>
      <c r="C60" s="235" t="s">
        <v>2355</v>
      </c>
      <c r="D60" s="235" t="s">
        <v>2359</v>
      </c>
      <c r="E60" s="236" t="s">
        <v>347</v>
      </c>
      <c r="F60" s="235">
        <v>2</v>
      </c>
      <c r="G60" s="147"/>
      <c r="H60" s="107"/>
      <c r="I60" s="107"/>
      <c r="J60" s="107"/>
      <c r="K60" s="148"/>
      <c r="L60" s="107"/>
      <c r="M60" s="107"/>
      <c r="N60" s="107"/>
      <c r="O60" s="107"/>
      <c r="P60" s="107"/>
      <c r="Q60" s="107"/>
    </row>
    <row r="61" spans="1:17" s="156" customFormat="1" ht="26.4" x14ac:dyDescent="0.25">
      <c r="A61" s="192" t="s">
        <v>986</v>
      </c>
      <c r="B61" s="193" t="s">
        <v>2360</v>
      </c>
      <c r="C61" s="193" t="s">
        <v>2355</v>
      </c>
      <c r="D61" s="235" t="s">
        <v>2361</v>
      </c>
      <c r="E61" s="236" t="s">
        <v>347</v>
      </c>
      <c r="F61" s="235">
        <v>3</v>
      </c>
      <c r="G61" s="147"/>
      <c r="H61" s="107"/>
      <c r="I61" s="107"/>
      <c r="J61" s="107"/>
      <c r="K61" s="148"/>
      <c r="L61" s="107"/>
      <c r="M61" s="107"/>
      <c r="N61" s="107"/>
      <c r="O61" s="107"/>
      <c r="P61" s="107"/>
      <c r="Q61" s="107"/>
    </row>
    <row r="62" spans="1:17" s="156" customFormat="1" ht="26.4" x14ac:dyDescent="0.25">
      <c r="A62" s="192" t="s">
        <v>987</v>
      </c>
      <c r="B62" s="234" t="s">
        <v>2362</v>
      </c>
      <c r="C62" s="234" t="s">
        <v>2355</v>
      </c>
      <c r="D62" s="234" t="s">
        <v>2361</v>
      </c>
      <c r="E62" s="236" t="s">
        <v>347</v>
      </c>
      <c r="F62" s="235">
        <v>1</v>
      </c>
      <c r="G62" s="147"/>
      <c r="H62" s="107"/>
      <c r="I62" s="107"/>
      <c r="J62" s="107"/>
      <c r="K62" s="148"/>
      <c r="L62" s="107"/>
      <c r="M62" s="107"/>
      <c r="N62" s="107"/>
      <c r="O62" s="107"/>
      <c r="P62" s="107"/>
      <c r="Q62" s="107"/>
    </row>
    <row r="63" spans="1:17" s="156" customFormat="1" ht="52.8" x14ac:dyDescent="0.25">
      <c r="A63" s="192" t="s">
        <v>988</v>
      </c>
      <c r="B63" s="235" t="s">
        <v>2363</v>
      </c>
      <c r="C63" s="235" t="s">
        <v>2355</v>
      </c>
      <c r="D63" s="235" t="s">
        <v>2364</v>
      </c>
      <c r="E63" s="236" t="s">
        <v>347</v>
      </c>
      <c r="F63" s="235">
        <v>2</v>
      </c>
      <c r="G63" s="147"/>
      <c r="H63" s="107"/>
      <c r="I63" s="107"/>
      <c r="J63" s="107"/>
      <c r="K63" s="148"/>
      <c r="L63" s="107"/>
      <c r="M63" s="107"/>
      <c r="N63" s="107"/>
      <c r="O63" s="107"/>
      <c r="P63" s="107"/>
      <c r="Q63" s="107"/>
    </row>
    <row r="64" spans="1:17" s="156" customFormat="1" ht="26.4" x14ac:dyDescent="0.25">
      <c r="A64" s="192" t="s">
        <v>989</v>
      </c>
      <c r="B64" s="235" t="s">
        <v>2365</v>
      </c>
      <c r="C64" s="235" t="s">
        <v>2355</v>
      </c>
      <c r="D64" s="235" t="s">
        <v>2366</v>
      </c>
      <c r="E64" s="236" t="s">
        <v>347</v>
      </c>
      <c r="F64" s="235">
        <v>2</v>
      </c>
      <c r="G64" s="147"/>
      <c r="H64" s="107"/>
      <c r="I64" s="107"/>
      <c r="J64" s="107"/>
      <c r="K64" s="148"/>
      <c r="L64" s="107"/>
      <c r="M64" s="107"/>
      <c r="N64" s="107"/>
      <c r="O64" s="107"/>
      <c r="P64" s="107"/>
      <c r="Q64" s="107"/>
    </row>
    <row r="65" spans="1:17" s="156" customFormat="1" ht="26.4" x14ac:dyDescent="0.25">
      <c r="A65" s="192" t="s">
        <v>990</v>
      </c>
      <c r="B65" s="235" t="s">
        <v>2365</v>
      </c>
      <c r="C65" s="235" t="s">
        <v>2355</v>
      </c>
      <c r="D65" s="235" t="s">
        <v>2367</v>
      </c>
      <c r="E65" s="236" t="s">
        <v>347</v>
      </c>
      <c r="F65" s="235">
        <v>4</v>
      </c>
      <c r="G65" s="147"/>
      <c r="H65" s="107"/>
      <c r="I65" s="107"/>
      <c r="J65" s="107"/>
      <c r="K65" s="148"/>
      <c r="L65" s="107"/>
      <c r="M65" s="107"/>
      <c r="N65" s="107"/>
      <c r="O65" s="107"/>
      <c r="P65" s="107"/>
      <c r="Q65" s="107"/>
    </row>
    <row r="66" spans="1:17" s="156" customFormat="1" x14ac:dyDescent="0.25">
      <c r="A66" s="192" t="s">
        <v>991</v>
      </c>
      <c r="B66" s="235" t="s">
        <v>2368</v>
      </c>
      <c r="C66" s="235" t="s">
        <v>2355</v>
      </c>
      <c r="D66" s="235" t="s">
        <v>2369</v>
      </c>
      <c r="E66" s="236" t="s">
        <v>347</v>
      </c>
      <c r="F66" s="235">
        <v>2</v>
      </c>
      <c r="G66" s="147"/>
      <c r="H66" s="107"/>
      <c r="I66" s="107"/>
      <c r="J66" s="107"/>
      <c r="K66" s="148"/>
      <c r="L66" s="107"/>
      <c r="M66" s="107"/>
      <c r="N66" s="107"/>
      <c r="O66" s="107"/>
      <c r="P66" s="107"/>
      <c r="Q66" s="107"/>
    </row>
    <row r="67" spans="1:17" s="156" customFormat="1" ht="26.4" x14ac:dyDescent="0.25">
      <c r="A67" s="192" t="s">
        <v>992</v>
      </c>
      <c r="B67" s="235" t="s">
        <v>2368</v>
      </c>
      <c r="C67" s="235" t="s">
        <v>2355</v>
      </c>
      <c r="D67" s="235" t="s">
        <v>2370</v>
      </c>
      <c r="E67" s="236" t="s">
        <v>347</v>
      </c>
      <c r="F67" s="235">
        <v>4</v>
      </c>
      <c r="G67" s="147"/>
      <c r="H67" s="107"/>
      <c r="I67" s="107"/>
      <c r="J67" s="107"/>
      <c r="K67" s="148"/>
      <c r="L67" s="107"/>
      <c r="M67" s="107"/>
      <c r="N67" s="107"/>
      <c r="O67" s="107"/>
      <c r="P67" s="107"/>
      <c r="Q67" s="107"/>
    </row>
    <row r="68" spans="1:17" s="156" customFormat="1" ht="26.4" x14ac:dyDescent="0.25">
      <c r="A68" s="192" t="s">
        <v>993</v>
      </c>
      <c r="B68" s="235" t="s">
        <v>2371</v>
      </c>
      <c r="C68" s="235" t="s">
        <v>2355</v>
      </c>
      <c r="D68" s="235" t="s">
        <v>2369</v>
      </c>
      <c r="E68" s="236" t="s">
        <v>347</v>
      </c>
      <c r="F68" s="235">
        <v>32</v>
      </c>
      <c r="G68" s="147"/>
      <c r="H68" s="107"/>
      <c r="I68" s="107"/>
      <c r="J68" s="107"/>
      <c r="K68" s="148"/>
      <c r="L68" s="107"/>
      <c r="M68" s="107"/>
      <c r="N68" s="107"/>
      <c r="O68" s="107"/>
      <c r="P68" s="107"/>
      <c r="Q68" s="107"/>
    </row>
    <row r="69" spans="1:17" s="156" customFormat="1" ht="26.4" x14ac:dyDescent="0.25">
      <c r="A69" s="192" t="s">
        <v>994</v>
      </c>
      <c r="B69" s="235" t="s">
        <v>2371</v>
      </c>
      <c r="C69" s="235" t="s">
        <v>2355</v>
      </c>
      <c r="D69" s="235" t="s">
        <v>2370</v>
      </c>
      <c r="E69" s="236" t="s">
        <v>347</v>
      </c>
      <c r="F69" s="235">
        <v>4</v>
      </c>
      <c r="G69" s="147"/>
      <c r="H69" s="107"/>
      <c r="I69" s="107"/>
      <c r="J69" s="107"/>
      <c r="K69" s="148"/>
      <c r="L69" s="107"/>
      <c r="M69" s="107"/>
      <c r="N69" s="107"/>
      <c r="O69" s="107"/>
      <c r="P69" s="107"/>
      <c r="Q69" s="107"/>
    </row>
    <row r="70" spans="1:17" s="156" customFormat="1" ht="26.4" x14ac:dyDescent="0.25">
      <c r="A70" s="192" t="s">
        <v>995</v>
      </c>
      <c r="B70" s="235" t="s">
        <v>2372</v>
      </c>
      <c r="C70" s="235" t="s">
        <v>2355</v>
      </c>
      <c r="D70" s="235" t="s">
        <v>2373</v>
      </c>
      <c r="E70" s="236" t="s">
        <v>56</v>
      </c>
      <c r="F70" s="235">
        <v>2</v>
      </c>
      <c r="G70" s="147"/>
      <c r="H70" s="107"/>
      <c r="I70" s="107"/>
      <c r="J70" s="107"/>
      <c r="K70" s="148"/>
      <c r="L70" s="107"/>
      <c r="M70" s="107"/>
      <c r="N70" s="107"/>
      <c r="O70" s="107"/>
      <c r="P70" s="107"/>
      <c r="Q70" s="107"/>
    </row>
    <row r="71" spans="1:17" s="156" customFormat="1" x14ac:dyDescent="0.25">
      <c r="A71" s="192" t="s">
        <v>996</v>
      </c>
      <c r="B71" s="235" t="s">
        <v>2374</v>
      </c>
      <c r="C71" s="235" t="s">
        <v>2355</v>
      </c>
      <c r="D71" s="235"/>
      <c r="E71" s="236" t="s">
        <v>56</v>
      </c>
      <c r="F71" s="235">
        <v>120</v>
      </c>
      <c r="G71" s="147"/>
      <c r="H71" s="107"/>
      <c r="I71" s="107"/>
      <c r="J71" s="107"/>
      <c r="K71" s="148"/>
      <c r="L71" s="107"/>
      <c r="M71" s="107"/>
      <c r="N71" s="107"/>
      <c r="O71" s="107"/>
      <c r="P71" s="107"/>
      <c r="Q71" s="107"/>
    </row>
    <row r="72" spans="1:17" s="156" customFormat="1" x14ac:dyDescent="0.25">
      <c r="A72" s="192" t="s">
        <v>997</v>
      </c>
      <c r="B72" s="235" t="s">
        <v>2375</v>
      </c>
      <c r="C72" s="235"/>
      <c r="D72" s="235"/>
      <c r="E72" s="236" t="s">
        <v>347</v>
      </c>
      <c r="F72" s="235">
        <v>3</v>
      </c>
      <c r="G72" s="147"/>
      <c r="H72" s="107"/>
      <c r="I72" s="107"/>
      <c r="J72" s="107"/>
      <c r="K72" s="148"/>
      <c r="L72" s="107"/>
      <c r="M72" s="107"/>
      <c r="N72" s="107"/>
      <c r="O72" s="107"/>
      <c r="P72" s="107"/>
      <c r="Q72" s="107"/>
    </row>
    <row r="73" spans="1:17" s="156" customFormat="1" x14ac:dyDescent="0.25">
      <c r="A73" s="192" t="s">
        <v>998</v>
      </c>
      <c r="B73" s="235" t="s">
        <v>2376</v>
      </c>
      <c r="C73" s="235"/>
      <c r="D73" s="235" t="s">
        <v>2377</v>
      </c>
      <c r="E73" s="236" t="s">
        <v>56</v>
      </c>
      <c r="F73" s="235">
        <v>10</v>
      </c>
      <c r="G73" s="147"/>
      <c r="H73" s="107"/>
      <c r="I73" s="107"/>
      <c r="J73" s="107"/>
      <c r="K73" s="148"/>
      <c r="L73" s="107"/>
      <c r="M73" s="107"/>
      <c r="N73" s="107"/>
      <c r="O73" s="107"/>
      <c r="P73" s="107"/>
      <c r="Q73" s="107"/>
    </row>
    <row r="74" spans="1:17" s="156" customFormat="1" ht="26.4" x14ac:dyDescent="0.25">
      <c r="A74" s="192" t="s">
        <v>999</v>
      </c>
      <c r="B74" s="235" t="s">
        <v>2378</v>
      </c>
      <c r="C74" s="235" t="s">
        <v>2355</v>
      </c>
      <c r="D74" s="235"/>
      <c r="E74" s="236" t="s">
        <v>59</v>
      </c>
      <c r="F74" s="235">
        <v>1</v>
      </c>
      <c r="G74" s="147"/>
      <c r="H74" s="107"/>
      <c r="I74" s="107"/>
      <c r="J74" s="107"/>
      <c r="K74" s="148"/>
      <c r="L74" s="107"/>
      <c r="M74" s="107"/>
      <c r="N74" s="107"/>
      <c r="O74" s="107"/>
      <c r="P74" s="107"/>
      <c r="Q74" s="107"/>
    </row>
    <row r="75" spans="1:17" s="156" customFormat="1" ht="26.4" x14ac:dyDescent="0.25">
      <c r="A75" s="192" t="s">
        <v>1941</v>
      </c>
      <c r="B75" s="190" t="s">
        <v>2379</v>
      </c>
      <c r="C75" s="235"/>
      <c r="D75" s="235"/>
      <c r="E75" s="236"/>
      <c r="F75" s="235"/>
      <c r="G75" s="147"/>
      <c r="H75" s="107"/>
      <c r="I75" s="107"/>
      <c r="J75" s="107"/>
      <c r="K75" s="148"/>
      <c r="L75" s="107"/>
      <c r="M75" s="107"/>
      <c r="N75" s="107"/>
      <c r="O75" s="107"/>
      <c r="P75" s="107"/>
      <c r="Q75" s="107"/>
    </row>
    <row r="76" spans="1:17" s="156" customFormat="1" x14ac:dyDescent="0.25">
      <c r="A76" s="192" t="s">
        <v>1298</v>
      </c>
      <c r="B76" s="235" t="s">
        <v>2380</v>
      </c>
      <c r="C76" s="235"/>
      <c r="D76" s="235" t="s">
        <v>2381</v>
      </c>
      <c r="E76" s="236" t="s">
        <v>56</v>
      </c>
      <c r="F76" s="235">
        <v>0.5</v>
      </c>
      <c r="G76" s="147"/>
      <c r="H76" s="107"/>
      <c r="I76" s="107"/>
      <c r="J76" s="107"/>
      <c r="K76" s="148"/>
      <c r="L76" s="107"/>
      <c r="M76" s="107"/>
      <c r="N76" s="107"/>
      <c r="O76" s="107"/>
      <c r="P76" s="107"/>
      <c r="Q76" s="107"/>
    </row>
    <row r="77" spans="1:17" s="156" customFormat="1" x14ac:dyDescent="0.25">
      <c r="A77" s="192" t="s">
        <v>1299</v>
      </c>
      <c r="B77" s="235" t="s">
        <v>2380</v>
      </c>
      <c r="C77" s="235"/>
      <c r="D77" s="235" t="s">
        <v>2382</v>
      </c>
      <c r="E77" s="236" t="s">
        <v>56</v>
      </c>
      <c r="F77" s="235">
        <v>1</v>
      </c>
      <c r="G77" s="147"/>
      <c r="H77" s="107"/>
      <c r="I77" s="107"/>
      <c r="J77" s="107"/>
      <c r="K77" s="148"/>
      <c r="L77" s="107"/>
      <c r="M77" s="107"/>
      <c r="N77" s="107"/>
      <c r="O77" s="107"/>
      <c r="P77" s="107"/>
      <c r="Q77" s="107"/>
    </row>
    <row r="78" spans="1:17" s="156" customFormat="1" ht="26.4" x14ac:dyDescent="0.25">
      <c r="A78" s="192" t="s">
        <v>1300</v>
      </c>
      <c r="B78" s="235" t="s">
        <v>2383</v>
      </c>
      <c r="C78" s="235"/>
      <c r="D78" s="235" t="s">
        <v>2384</v>
      </c>
      <c r="E78" s="236" t="s">
        <v>347</v>
      </c>
      <c r="F78" s="235">
        <v>2</v>
      </c>
      <c r="G78" s="147"/>
      <c r="H78" s="107"/>
      <c r="I78" s="107"/>
      <c r="J78" s="107"/>
      <c r="K78" s="148"/>
      <c r="L78" s="107"/>
      <c r="M78" s="107"/>
      <c r="N78" s="107"/>
      <c r="O78" s="107"/>
      <c r="P78" s="107"/>
      <c r="Q78" s="107"/>
    </row>
    <row r="79" spans="1:17" s="156" customFormat="1" x14ac:dyDescent="0.25">
      <c r="A79" s="192" t="s">
        <v>1301</v>
      </c>
      <c r="B79" s="235" t="s">
        <v>2385</v>
      </c>
      <c r="C79" s="235" t="s">
        <v>2386</v>
      </c>
      <c r="D79" s="235" t="s">
        <v>1439</v>
      </c>
      <c r="E79" s="236" t="s">
        <v>347</v>
      </c>
      <c r="F79" s="235">
        <v>2</v>
      </c>
      <c r="G79" s="147"/>
      <c r="H79" s="107"/>
      <c r="I79" s="107"/>
      <c r="J79" s="107"/>
      <c r="K79" s="148"/>
      <c r="L79" s="107"/>
      <c r="M79" s="107"/>
      <c r="N79" s="107"/>
      <c r="O79" s="107"/>
      <c r="P79" s="107"/>
      <c r="Q79" s="107"/>
    </row>
    <row r="80" spans="1:17" s="156" customFormat="1" x14ac:dyDescent="0.25">
      <c r="A80" s="192" t="s">
        <v>1302</v>
      </c>
      <c r="B80" s="235" t="s">
        <v>857</v>
      </c>
      <c r="C80" s="235"/>
      <c r="D80" s="235" t="s">
        <v>858</v>
      </c>
      <c r="E80" s="236" t="s">
        <v>347</v>
      </c>
      <c r="F80" s="235">
        <v>2</v>
      </c>
      <c r="G80" s="147"/>
      <c r="H80" s="107"/>
      <c r="I80" s="107"/>
      <c r="J80" s="107"/>
      <c r="K80" s="148"/>
      <c r="L80" s="107"/>
      <c r="M80" s="107"/>
      <c r="N80" s="107"/>
      <c r="O80" s="107"/>
      <c r="P80" s="107"/>
      <c r="Q80" s="107"/>
    </row>
    <row r="81" spans="1:1027" s="156" customFormat="1" x14ac:dyDescent="0.25">
      <c r="A81" s="192" t="s">
        <v>1303</v>
      </c>
      <c r="B81" s="235" t="s">
        <v>2387</v>
      </c>
      <c r="C81" s="235"/>
      <c r="D81" s="235" t="s">
        <v>858</v>
      </c>
      <c r="E81" s="236" t="s">
        <v>347</v>
      </c>
      <c r="F81" s="235">
        <v>2</v>
      </c>
      <c r="G81" s="147"/>
      <c r="H81" s="107"/>
      <c r="I81" s="107"/>
      <c r="J81" s="107"/>
      <c r="K81" s="148"/>
      <c r="L81" s="107"/>
      <c r="M81" s="107"/>
      <c r="N81" s="107"/>
      <c r="O81" s="107"/>
      <c r="P81" s="107"/>
      <c r="Q81" s="107"/>
    </row>
    <row r="82" spans="1:1027" s="156" customFormat="1" x14ac:dyDescent="0.25">
      <c r="A82" s="192" t="s">
        <v>1304</v>
      </c>
      <c r="B82" s="235" t="s">
        <v>2388</v>
      </c>
      <c r="C82" s="235"/>
      <c r="D82" s="235" t="s">
        <v>2389</v>
      </c>
      <c r="E82" s="236" t="s">
        <v>347</v>
      </c>
      <c r="F82" s="235">
        <v>2</v>
      </c>
      <c r="G82" s="147"/>
      <c r="H82" s="107"/>
      <c r="I82" s="107"/>
      <c r="J82" s="107"/>
      <c r="K82" s="148"/>
      <c r="L82" s="107"/>
      <c r="M82" s="107"/>
      <c r="N82" s="107"/>
      <c r="O82" s="107"/>
      <c r="P82" s="107"/>
      <c r="Q82" s="107"/>
    </row>
    <row r="83" spans="1:1027" s="156" customFormat="1" x14ac:dyDescent="0.25">
      <c r="A83" s="192" t="s">
        <v>1305</v>
      </c>
      <c r="B83" s="235" t="s">
        <v>2390</v>
      </c>
      <c r="C83" s="235"/>
      <c r="D83" s="235" t="s">
        <v>2389</v>
      </c>
      <c r="E83" s="236" t="s">
        <v>347</v>
      </c>
      <c r="F83" s="235">
        <v>2</v>
      </c>
      <c r="G83" s="147"/>
      <c r="H83" s="107"/>
      <c r="I83" s="107"/>
      <c r="J83" s="107"/>
      <c r="K83" s="148"/>
      <c r="L83" s="107"/>
      <c r="M83" s="107"/>
      <c r="N83" s="107"/>
      <c r="O83" s="107"/>
      <c r="P83" s="107"/>
      <c r="Q83" s="107"/>
    </row>
    <row r="84" spans="1:1027" s="156" customFormat="1" ht="26.4" x14ac:dyDescent="0.25">
      <c r="A84" s="192" t="s">
        <v>1306</v>
      </c>
      <c r="B84" s="235" t="s">
        <v>2391</v>
      </c>
      <c r="C84" s="235" t="s">
        <v>2392</v>
      </c>
      <c r="D84" s="235"/>
      <c r="E84" s="236" t="s">
        <v>92</v>
      </c>
      <c r="F84" s="235">
        <v>1</v>
      </c>
      <c r="G84" s="147"/>
      <c r="H84" s="107"/>
      <c r="I84" s="107"/>
      <c r="J84" s="107"/>
      <c r="K84" s="148"/>
      <c r="L84" s="107"/>
      <c r="M84" s="107"/>
      <c r="N84" s="107"/>
      <c r="O84" s="107"/>
      <c r="P84" s="107"/>
      <c r="Q84" s="107"/>
    </row>
    <row r="85" spans="1:1027" s="156" customFormat="1" ht="26.4" x14ac:dyDescent="0.25">
      <c r="A85" s="192" t="s">
        <v>1307</v>
      </c>
      <c r="B85" s="234" t="s">
        <v>2393</v>
      </c>
      <c r="C85" s="234" t="s">
        <v>2394</v>
      </c>
      <c r="D85" s="234"/>
      <c r="E85" s="236" t="s">
        <v>92</v>
      </c>
      <c r="F85" s="235">
        <v>2</v>
      </c>
      <c r="G85" s="147"/>
      <c r="H85" s="107"/>
      <c r="I85" s="107"/>
      <c r="J85" s="107"/>
      <c r="K85" s="148"/>
      <c r="L85" s="107"/>
      <c r="M85" s="107"/>
      <c r="N85" s="107"/>
      <c r="O85" s="107"/>
      <c r="P85" s="107"/>
      <c r="Q85" s="107"/>
    </row>
    <row r="86" spans="1:1027" s="156" customFormat="1" ht="26.4" x14ac:dyDescent="0.25">
      <c r="A86" s="192" t="s">
        <v>1308</v>
      </c>
      <c r="B86" s="234" t="s">
        <v>2395</v>
      </c>
      <c r="C86" s="234" t="s">
        <v>2396</v>
      </c>
      <c r="D86" s="234" t="s">
        <v>2397</v>
      </c>
      <c r="E86" s="236" t="s">
        <v>56</v>
      </c>
      <c r="F86" s="235">
        <v>4</v>
      </c>
      <c r="G86" s="147"/>
      <c r="H86" s="107"/>
      <c r="I86" s="107"/>
      <c r="J86" s="107"/>
      <c r="K86" s="148"/>
      <c r="L86" s="107"/>
      <c r="M86" s="107"/>
      <c r="N86" s="107"/>
      <c r="O86" s="107"/>
      <c r="P86" s="107"/>
      <c r="Q86" s="107"/>
    </row>
    <row r="87" spans="1:1027" s="156" customFormat="1" ht="26.4" x14ac:dyDescent="0.25">
      <c r="A87" s="192" t="s">
        <v>1309</v>
      </c>
      <c r="B87" s="240" t="s">
        <v>2395</v>
      </c>
      <c r="C87" s="240" t="s">
        <v>2396</v>
      </c>
      <c r="D87" s="240" t="s">
        <v>2398</v>
      </c>
      <c r="E87" s="236" t="s">
        <v>56</v>
      </c>
      <c r="F87" s="235">
        <v>4</v>
      </c>
      <c r="G87" s="147"/>
      <c r="H87" s="107"/>
      <c r="I87" s="107"/>
      <c r="J87" s="107"/>
      <c r="K87" s="148"/>
      <c r="L87" s="107"/>
      <c r="M87" s="107"/>
      <c r="N87" s="107"/>
      <c r="O87" s="107"/>
      <c r="P87" s="107"/>
      <c r="Q87" s="107"/>
    </row>
    <row r="88" spans="1:1027" s="156" customFormat="1" x14ac:dyDescent="0.25">
      <c r="A88" s="192" t="s">
        <v>1310</v>
      </c>
      <c r="B88" s="193" t="s">
        <v>2399</v>
      </c>
      <c r="C88" s="193" t="s">
        <v>2400</v>
      </c>
      <c r="D88" s="240"/>
      <c r="E88" s="236" t="s">
        <v>59</v>
      </c>
      <c r="F88" s="235">
        <v>1</v>
      </c>
      <c r="G88" s="147"/>
      <c r="H88" s="107"/>
      <c r="I88" s="107"/>
      <c r="J88" s="107"/>
      <c r="K88" s="148"/>
      <c r="L88" s="107"/>
      <c r="M88" s="107"/>
      <c r="N88" s="107"/>
      <c r="O88" s="107"/>
      <c r="P88" s="107"/>
      <c r="Q88" s="107"/>
    </row>
    <row r="89" spans="1:1027" s="37" customFormat="1" x14ac:dyDescent="0.25">
      <c r="A89" s="38"/>
      <c r="B89" s="23"/>
      <c r="C89" s="186"/>
      <c r="D89" s="186"/>
      <c r="E89" s="39"/>
      <c r="F89" s="38"/>
      <c r="G89" s="40"/>
      <c r="H89" s="41"/>
      <c r="I89" s="42"/>
      <c r="J89" s="42"/>
      <c r="K89" s="43"/>
      <c r="L89" s="42"/>
      <c r="M89" s="43"/>
      <c r="N89" s="42"/>
      <c r="O89" s="43"/>
      <c r="P89" s="42"/>
      <c r="Q89" s="57"/>
    </row>
    <row r="90" spans="1:1027" x14ac:dyDescent="0.25">
      <c r="L90" s="14" t="s">
        <v>45</v>
      </c>
      <c r="M90" s="44">
        <f>SUM(M10:M89)</f>
        <v>0</v>
      </c>
      <c r="N90" s="44">
        <f>SUM(N10:N89)</f>
        <v>0</v>
      </c>
      <c r="O90" s="44">
        <f>SUM(O10:O89)</f>
        <v>0</v>
      </c>
      <c r="P90" s="44">
        <f>SUM(P10:P89)</f>
        <v>0</v>
      </c>
      <c r="Q90" s="45">
        <f>SUM(Q10:Q89)</f>
        <v>0</v>
      </c>
    </row>
    <row r="91" spans="1:1027" x14ac:dyDescent="0.25">
      <c r="L91" s="14"/>
      <c r="M91" s="58"/>
      <c r="N91" s="58"/>
      <c r="O91" s="58"/>
      <c r="P91" s="58"/>
      <c r="Q91" s="59"/>
    </row>
    <row r="92" spans="1:1027" x14ac:dyDescent="0.25">
      <c r="B92" s="46" t="s">
        <v>2975</v>
      </c>
      <c r="C92" s="46"/>
      <c r="D92" s="46"/>
      <c r="G92" s="47"/>
    </row>
    <row r="93" spans="1:1027" x14ac:dyDescent="0.25">
      <c r="G93" s="47"/>
    </row>
    <row r="94" spans="1:1027" s="4" customFormat="1" ht="26.4" x14ac:dyDescent="0.25">
      <c r="A94" s="3"/>
      <c r="B94" s="46" t="s">
        <v>2973</v>
      </c>
      <c r="C94" s="46"/>
      <c r="D94" s="46"/>
      <c r="E94" s="2"/>
      <c r="F94" s="3"/>
      <c r="G94" s="47"/>
      <c r="I94" s="5"/>
      <c r="J94" s="5"/>
      <c r="K94" s="5"/>
      <c r="L94" s="5"/>
      <c r="M94" s="5"/>
      <c r="N94" s="5"/>
      <c r="O94" s="5"/>
      <c r="P94" s="5"/>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c r="AKP94" s="6"/>
      <c r="AKQ94" s="6"/>
      <c r="AKR94" s="6"/>
      <c r="AKS94" s="6"/>
      <c r="AKT94" s="6"/>
      <c r="AKU94" s="6"/>
      <c r="AKV94" s="6"/>
      <c r="AKW94" s="6"/>
      <c r="AKX94" s="6"/>
      <c r="AKY94" s="6"/>
      <c r="AKZ94" s="6"/>
      <c r="ALA94" s="6"/>
      <c r="ALB94" s="6"/>
      <c r="ALC94" s="6"/>
      <c r="ALD94" s="6"/>
      <c r="ALE94" s="6"/>
      <c r="ALF94" s="6"/>
      <c r="ALG94" s="6"/>
      <c r="ALH94" s="6"/>
      <c r="ALI94" s="6"/>
      <c r="ALJ94" s="6"/>
      <c r="ALK94" s="6"/>
      <c r="ALL94" s="6"/>
      <c r="ALM94" s="6"/>
      <c r="ALN94" s="6"/>
      <c r="ALO94" s="6"/>
      <c r="ALP94" s="6"/>
      <c r="ALQ94" s="6"/>
      <c r="ALR94" s="6"/>
      <c r="ALS94" s="6"/>
      <c r="ALT94" s="6"/>
      <c r="ALU94" s="6"/>
      <c r="ALV94" s="6"/>
      <c r="ALW94" s="6"/>
      <c r="ALX94" s="6"/>
      <c r="ALY94" s="6"/>
      <c r="ALZ94" s="6"/>
      <c r="AMA94" s="6"/>
      <c r="AMB94" s="6"/>
      <c r="AMC94" s="6"/>
      <c r="AMD94" s="6"/>
      <c r="AME94" s="6"/>
      <c r="AMF94" s="6"/>
      <c r="AMG94" s="6"/>
      <c r="AMH94" s="6"/>
      <c r="AMI94" s="6"/>
      <c r="AMJ94" s="6"/>
      <c r="AMK94" s="6"/>
      <c r="AML94" s="6"/>
      <c r="AMM94" s="6"/>
    </row>
    <row r="95" spans="1:1027" s="4" customFormat="1" x14ac:dyDescent="0.25">
      <c r="A95" s="3"/>
      <c r="B95" s="1"/>
      <c r="C95" s="1"/>
      <c r="D95" s="1"/>
      <c r="E95" s="2"/>
      <c r="F95" s="3"/>
      <c r="G95" s="47"/>
      <c r="I95" s="5"/>
      <c r="J95" s="5"/>
      <c r="K95" s="5"/>
      <c r="L95" s="5"/>
      <c r="M95" s="5"/>
      <c r="N95" s="5"/>
      <c r="O95" s="5"/>
      <c r="P95" s="5"/>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c r="AKP95" s="6"/>
      <c r="AKQ95" s="6"/>
      <c r="AKR95" s="6"/>
      <c r="AKS95" s="6"/>
      <c r="AKT95" s="6"/>
      <c r="AKU95" s="6"/>
      <c r="AKV95" s="6"/>
      <c r="AKW95" s="6"/>
      <c r="AKX95" s="6"/>
      <c r="AKY95" s="6"/>
      <c r="AKZ95" s="6"/>
      <c r="ALA95" s="6"/>
      <c r="ALB95" s="6"/>
      <c r="ALC95" s="6"/>
      <c r="ALD95" s="6"/>
      <c r="ALE95" s="6"/>
      <c r="ALF95" s="6"/>
      <c r="ALG95" s="6"/>
      <c r="ALH95" s="6"/>
      <c r="ALI95" s="6"/>
      <c r="ALJ95" s="6"/>
      <c r="ALK95" s="6"/>
      <c r="ALL95" s="6"/>
      <c r="ALM95" s="6"/>
      <c r="ALN95" s="6"/>
      <c r="ALO95" s="6"/>
      <c r="ALP95" s="6"/>
      <c r="ALQ95" s="6"/>
      <c r="ALR95" s="6"/>
      <c r="ALS95" s="6"/>
      <c r="ALT95" s="6"/>
      <c r="ALU95" s="6"/>
      <c r="ALV95" s="6"/>
      <c r="ALW95" s="6"/>
      <c r="ALX95" s="6"/>
      <c r="ALY95" s="6"/>
      <c r="ALZ95" s="6"/>
      <c r="AMA95" s="6"/>
      <c r="AMB95" s="6"/>
      <c r="AMC95" s="6"/>
      <c r="AMD95" s="6"/>
      <c r="AME95" s="6"/>
      <c r="AMF95" s="6"/>
      <c r="AMG95" s="6"/>
      <c r="AMH95" s="6"/>
      <c r="AMI95" s="6"/>
      <c r="AMJ95" s="6"/>
      <c r="AMK95" s="6"/>
      <c r="AML95" s="6"/>
      <c r="AMM95" s="6"/>
    </row>
  </sheetData>
  <mergeCells count="6">
    <mergeCell ref="M7:Q7"/>
    <mergeCell ref="A7:A8"/>
    <mergeCell ref="B7:B8"/>
    <mergeCell ref="E7:E8"/>
    <mergeCell ref="F7:F8"/>
    <mergeCell ref="G7:L7"/>
  </mergeCells>
  <phoneticPr fontId="32"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2-4
&amp;"Arial,Treknraksts"&amp;USILTUMTRASE .</oddHeader>
    <oddFooter>&amp;C&amp;8&amp;P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8"/>
  <sheetViews>
    <sheetView zoomScaleNormal="100" workbookViewId="0">
      <selection activeCell="C4" sqref="C4"/>
    </sheetView>
  </sheetViews>
  <sheetFormatPr defaultColWidth="9.109375" defaultRowHeight="13.2" x14ac:dyDescent="0.25"/>
  <cols>
    <col min="1" max="1" width="7.44140625" style="3" customWidth="1"/>
    <col min="2" max="2" width="34.6640625" style="1" customWidth="1"/>
    <col min="3" max="3" width="6" style="2" customWidth="1"/>
    <col min="4" max="4" width="8.6640625" style="3" customWidth="1"/>
    <col min="5" max="5" width="6.33203125" style="3" customWidth="1"/>
    <col min="6" max="6" width="6.5546875" style="4" customWidth="1"/>
    <col min="7" max="7" width="7.33203125" style="5" customWidth="1"/>
    <col min="8" max="8" width="9.6640625" style="5" customWidth="1"/>
    <col min="9" max="9" width="6.33203125" style="5" customWidth="1"/>
    <col min="10" max="10" width="8.88671875" style="5" customWidth="1"/>
    <col min="11" max="11" width="8.44140625" style="5" customWidth="1"/>
    <col min="12" max="13" width="10.109375" style="5" customWidth="1"/>
    <col min="14" max="14" width="8.44140625" style="5" customWidth="1"/>
    <col min="15" max="15" width="11.109375" style="6" customWidth="1"/>
    <col min="16" max="16384" width="9.109375" style="6"/>
  </cols>
  <sheetData>
    <row r="1" spans="1:16" ht="13.8" x14ac:dyDescent="0.25">
      <c r="A1" s="48" t="s">
        <v>1</v>
      </c>
      <c r="B1" s="49"/>
      <c r="C1" s="68" t="str">
        <f>ĀŪ1!E1</f>
        <v>SPECIALIZĒTIE DARBI- ĀRĒJIE TĪKLI, SISTĒMAS</v>
      </c>
      <c r="D1" s="50"/>
      <c r="E1" s="50"/>
      <c r="F1" s="51"/>
      <c r="G1" s="52"/>
      <c r="H1" s="52"/>
      <c r="I1" s="52"/>
      <c r="J1" s="52"/>
      <c r="K1" s="52"/>
      <c r="L1" s="52"/>
      <c r="M1" s="52"/>
      <c r="N1" s="52"/>
      <c r="O1" s="53"/>
    </row>
    <row r="2" spans="1:16" ht="13.8" x14ac:dyDescent="0.25">
      <c r="A2" s="48" t="s">
        <v>2</v>
      </c>
      <c r="B2" s="49"/>
      <c r="C2" s="61" t="str">
        <f>KOPS!D2</f>
        <v>BIROJU ĒKAS JAUNBŪVE</v>
      </c>
      <c r="D2" s="50"/>
      <c r="E2" s="50"/>
      <c r="F2" s="51"/>
      <c r="G2" s="52"/>
      <c r="H2" s="52"/>
      <c r="I2" s="52"/>
      <c r="J2" s="52"/>
      <c r="K2" s="52"/>
      <c r="L2" s="52"/>
      <c r="M2" s="52"/>
      <c r="N2" s="52"/>
      <c r="O2" s="53"/>
    </row>
    <row r="3" spans="1:16" ht="13.8" x14ac:dyDescent="0.25">
      <c r="A3" s="48" t="s">
        <v>3</v>
      </c>
      <c r="B3" s="49"/>
      <c r="C3" s="61" t="str">
        <f>KOPS!D3</f>
        <v>STIGU IELĀ 14, RĪGĀ</v>
      </c>
      <c r="D3" s="50"/>
      <c r="E3" s="50"/>
      <c r="F3" s="51"/>
      <c r="G3" s="52"/>
      <c r="H3" s="52"/>
      <c r="I3" s="52"/>
      <c r="J3" s="52"/>
      <c r="K3" s="52"/>
      <c r="L3" s="52"/>
      <c r="M3" s="52"/>
      <c r="N3" s="52"/>
      <c r="O3" s="53"/>
    </row>
    <row r="4" spans="1:16" ht="13.8" x14ac:dyDescent="0.25">
      <c r="A4" s="48" t="s">
        <v>4</v>
      </c>
      <c r="B4" s="49"/>
      <c r="C4" s="113"/>
      <c r="D4" s="50"/>
      <c r="E4" s="50"/>
      <c r="F4" s="51"/>
      <c r="G4" s="52"/>
      <c r="H4" s="52"/>
      <c r="I4" s="52"/>
      <c r="J4" s="52"/>
      <c r="K4" s="52"/>
      <c r="L4" s="52"/>
      <c r="M4" s="52"/>
      <c r="N4" s="52"/>
      <c r="O4" s="53"/>
    </row>
    <row r="5" spans="1:16" ht="14.4" x14ac:dyDescent="0.25">
      <c r="A5" s="48" t="s">
        <v>2483</v>
      </c>
      <c r="B5" s="49"/>
      <c r="C5" s="54"/>
      <c r="D5" s="50"/>
      <c r="E5" s="50"/>
      <c r="F5" s="51"/>
      <c r="G5" s="52"/>
      <c r="H5" s="52"/>
      <c r="I5" s="52"/>
      <c r="J5" s="52"/>
      <c r="K5" s="52"/>
      <c r="L5" s="52"/>
      <c r="M5" s="52"/>
      <c r="N5" s="55" t="s">
        <v>28</v>
      </c>
      <c r="O5" s="111">
        <f>O53</f>
        <v>0</v>
      </c>
    </row>
    <row r="6" spans="1:16" ht="13.8" x14ac:dyDescent="0.25">
      <c r="A6" s="10" t="str">
        <f>KOPT!A6</f>
        <v>Tāme sastādīta: 2020.gada februārī</v>
      </c>
      <c r="B6" s="49"/>
      <c r="C6" s="54"/>
      <c r="D6" s="50"/>
      <c r="E6" s="50"/>
      <c r="F6" s="51"/>
      <c r="G6" s="52"/>
      <c r="H6" s="52"/>
      <c r="I6" s="52"/>
      <c r="J6" s="52"/>
      <c r="K6" s="52"/>
      <c r="L6" s="52"/>
      <c r="M6" s="52"/>
      <c r="N6" s="52"/>
      <c r="O6" s="53"/>
    </row>
    <row r="7" spans="1:16" ht="20.25" customHeight="1" x14ac:dyDescent="0.25">
      <c r="A7" s="427" t="s">
        <v>5</v>
      </c>
      <c r="B7" s="442" t="s">
        <v>43</v>
      </c>
      <c r="C7" s="440" t="s">
        <v>6</v>
      </c>
      <c r="D7" s="427" t="s">
        <v>7</v>
      </c>
      <c r="E7" s="437" t="s">
        <v>8</v>
      </c>
      <c r="F7" s="437"/>
      <c r="G7" s="437"/>
      <c r="H7" s="437"/>
      <c r="I7" s="437"/>
      <c r="J7" s="439"/>
      <c r="K7" s="438" t="s">
        <v>11</v>
      </c>
      <c r="L7" s="437"/>
      <c r="M7" s="437"/>
      <c r="N7" s="437"/>
      <c r="O7" s="439"/>
      <c r="P7" s="9"/>
    </row>
    <row r="8" spans="1:16" ht="78.75" customHeight="1" x14ac:dyDescent="0.25">
      <c r="A8" s="428"/>
      <c r="B8" s="443"/>
      <c r="C8" s="441"/>
      <c r="D8" s="428"/>
      <c r="E8" s="7" t="s">
        <v>9</v>
      </c>
      <c r="F8" s="7" t="s">
        <v>29</v>
      </c>
      <c r="G8" s="8" t="s">
        <v>30</v>
      </c>
      <c r="H8" s="8" t="s">
        <v>41</v>
      </c>
      <c r="I8" s="8" t="s">
        <v>31</v>
      </c>
      <c r="J8" s="8" t="s">
        <v>32</v>
      </c>
      <c r="K8" s="8" t="s">
        <v>10</v>
      </c>
      <c r="L8" s="8" t="s">
        <v>30</v>
      </c>
      <c r="M8" s="8" t="s">
        <v>41</v>
      </c>
      <c r="N8" s="8" t="s">
        <v>31</v>
      </c>
      <c r="O8" s="8" t="s">
        <v>33</v>
      </c>
    </row>
    <row r="9" spans="1:16" x14ac:dyDescent="0.25">
      <c r="A9" s="16"/>
      <c r="B9" s="32"/>
      <c r="C9" s="28"/>
      <c r="D9" s="25"/>
      <c r="E9" s="34"/>
      <c r="F9" s="29"/>
      <c r="G9" s="31"/>
      <c r="H9" s="31"/>
      <c r="I9" s="35"/>
      <c r="J9" s="31"/>
      <c r="K9" s="35"/>
      <c r="L9" s="31"/>
      <c r="M9" s="35"/>
      <c r="N9" s="31"/>
      <c r="O9" s="36"/>
    </row>
    <row r="10" spans="1:16" s="156" customFormat="1" x14ac:dyDescent="0.25">
      <c r="A10" s="192"/>
      <c r="B10" s="291" t="s">
        <v>2484</v>
      </c>
      <c r="C10" s="264"/>
      <c r="D10" s="265"/>
      <c r="E10" s="147"/>
      <c r="F10" s="107"/>
      <c r="G10" s="107"/>
      <c r="H10" s="107"/>
      <c r="I10" s="148"/>
      <c r="J10" s="107"/>
      <c r="K10" s="107"/>
      <c r="L10" s="107"/>
      <c r="M10" s="107"/>
      <c r="N10" s="107"/>
      <c r="O10" s="107"/>
    </row>
    <row r="11" spans="1:16" s="156" customFormat="1" x14ac:dyDescent="0.25">
      <c r="A11" s="192"/>
      <c r="B11" s="318" t="s">
        <v>2485</v>
      </c>
      <c r="C11" s="264"/>
      <c r="D11" s="265"/>
      <c r="E11" s="147"/>
      <c r="F11" s="107"/>
      <c r="G11" s="107"/>
      <c r="H11" s="107"/>
      <c r="I11" s="148"/>
      <c r="J11" s="107"/>
      <c r="K11" s="107"/>
      <c r="L11" s="107"/>
      <c r="M11" s="107"/>
      <c r="N11" s="107"/>
      <c r="O11" s="107"/>
    </row>
    <row r="12" spans="1:16" s="156" customFormat="1" x14ac:dyDescent="0.25">
      <c r="A12" s="192" t="s">
        <v>684</v>
      </c>
      <c r="B12" s="261" t="s">
        <v>2486</v>
      </c>
      <c r="C12" s="264" t="s">
        <v>347</v>
      </c>
      <c r="D12" s="265">
        <v>3</v>
      </c>
      <c r="E12" s="147"/>
      <c r="F12" s="107"/>
      <c r="G12" s="107"/>
      <c r="H12" s="107"/>
      <c r="I12" s="148"/>
      <c r="J12" s="107"/>
      <c r="K12" s="107"/>
      <c r="L12" s="107"/>
      <c r="M12" s="107"/>
      <c r="N12" s="107"/>
      <c r="O12" s="107"/>
    </row>
    <row r="13" spans="1:16" s="156" customFormat="1" ht="26.4" x14ac:dyDescent="0.25">
      <c r="A13" s="192" t="s">
        <v>687</v>
      </c>
      <c r="B13" s="261" t="s">
        <v>2487</v>
      </c>
      <c r="C13" s="264" t="s">
        <v>347</v>
      </c>
      <c r="D13" s="265">
        <v>1</v>
      </c>
      <c r="E13" s="320"/>
      <c r="F13" s="107"/>
      <c r="G13" s="322"/>
      <c r="H13" s="321"/>
      <c r="I13" s="322"/>
      <c r="J13" s="107"/>
      <c r="K13" s="107"/>
      <c r="L13" s="107"/>
      <c r="M13" s="107"/>
      <c r="N13" s="107"/>
      <c r="O13" s="107"/>
    </row>
    <row r="14" spans="1:16" s="156" customFormat="1" ht="26.4" x14ac:dyDescent="0.25">
      <c r="A14" s="192" t="s">
        <v>689</v>
      </c>
      <c r="B14" s="261" t="s">
        <v>2488</v>
      </c>
      <c r="C14" s="264" t="s">
        <v>347</v>
      </c>
      <c r="D14" s="265">
        <v>1</v>
      </c>
      <c r="E14" s="147"/>
      <c r="F14" s="107"/>
      <c r="G14" s="107"/>
      <c r="H14" s="107"/>
      <c r="I14" s="148"/>
      <c r="J14" s="107"/>
      <c r="K14" s="107"/>
      <c r="L14" s="107"/>
      <c r="M14" s="107"/>
      <c r="N14" s="107"/>
      <c r="O14" s="107"/>
    </row>
    <row r="15" spans="1:16" s="156" customFormat="1" x14ac:dyDescent="0.25">
      <c r="A15" s="192" t="s">
        <v>679</v>
      </c>
      <c r="B15" s="261" t="s">
        <v>2489</v>
      </c>
      <c r="C15" s="264" t="s">
        <v>347</v>
      </c>
      <c r="D15" s="265">
        <v>3</v>
      </c>
      <c r="E15" s="147"/>
      <c r="F15" s="107"/>
      <c r="G15" s="107"/>
      <c r="H15" s="107"/>
      <c r="I15" s="148"/>
      <c r="J15" s="107"/>
      <c r="K15" s="107"/>
      <c r="L15" s="107"/>
      <c r="M15" s="107"/>
      <c r="N15" s="107"/>
      <c r="O15" s="107"/>
    </row>
    <row r="16" spans="1:16" s="156" customFormat="1" ht="26.4" x14ac:dyDescent="0.25">
      <c r="A16" s="192" t="s">
        <v>692</v>
      </c>
      <c r="B16" s="261" t="s">
        <v>2490</v>
      </c>
      <c r="C16" s="264" t="s">
        <v>59</v>
      </c>
      <c r="D16" s="265">
        <v>1</v>
      </c>
      <c r="E16" s="147"/>
      <c r="F16" s="107"/>
      <c r="G16" s="107"/>
      <c r="H16" s="107"/>
      <c r="I16" s="148"/>
      <c r="J16" s="107"/>
      <c r="K16" s="107"/>
      <c r="L16" s="107"/>
      <c r="M16" s="107"/>
      <c r="N16" s="107"/>
      <c r="O16" s="107"/>
    </row>
    <row r="17" spans="1:15" s="156" customFormat="1" x14ac:dyDescent="0.25">
      <c r="A17" s="192"/>
      <c r="B17" s="318" t="s">
        <v>2494</v>
      </c>
      <c r="C17" s="264"/>
      <c r="D17" s="265"/>
      <c r="E17" s="147"/>
      <c r="F17" s="107"/>
      <c r="G17" s="107"/>
      <c r="H17" s="107"/>
      <c r="I17" s="148"/>
      <c r="J17" s="107"/>
      <c r="K17" s="107"/>
      <c r="L17" s="107"/>
      <c r="M17" s="107"/>
      <c r="N17" s="107"/>
      <c r="O17" s="107"/>
    </row>
    <row r="18" spans="1:15" s="239" customFormat="1" ht="26.4" x14ac:dyDescent="0.25">
      <c r="A18" s="192" t="s">
        <v>1937</v>
      </c>
      <c r="B18" s="268" t="s">
        <v>2491</v>
      </c>
      <c r="C18" s="264" t="s">
        <v>347</v>
      </c>
      <c r="D18" s="265">
        <v>1</v>
      </c>
      <c r="E18" s="147"/>
      <c r="F18" s="107"/>
      <c r="G18" s="107"/>
      <c r="H18" s="107"/>
      <c r="I18" s="148"/>
      <c r="J18" s="107"/>
      <c r="K18" s="107"/>
      <c r="L18" s="107"/>
      <c r="M18" s="107"/>
      <c r="N18" s="107"/>
      <c r="O18" s="107"/>
    </row>
    <row r="19" spans="1:15" s="156" customFormat="1" ht="26.4" x14ac:dyDescent="0.25">
      <c r="A19" s="192" t="s">
        <v>1941</v>
      </c>
      <c r="B19" s="268" t="s">
        <v>2492</v>
      </c>
      <c r="C19" s="264" t="s">
        <v>347</v>
      </c>
      <c r="D19" s="265">
        <v>3</v>
      </c>
      <c r="E19" s="147"/>
      <c r="F19" s="107"/>
      <c r="G19" s="107"/>
      <c r="H19" s="107"/>
      <c r="I19" s="148"/>
      <c r="J19" s="107"/>
      <c r="K19" s="107"/>
      <c r="L19" s="107"/>
      <c r="M19" s="107"/>
      <c r="N19" s="107"/>
      <c r="O19" s="107"/>
    </row>
    <row r="20" spans="1:15" s="156" customFormat="1" x14ac:dyDescent="0.25">
      <c r="A20" s="192" t="s">
        <v>1940</v>
      </c>
      <c r="B20" s="268" t="s">
        <v>2493</v>
      </c>
      <c r="C20" s="264" t="s">
        <v>347</v>
      </c>
      <c r="D20" s="265">
        <v>3</v>
      </c>
      <c r="E20" s="147"/>
      <c r="F20" s="107"/>
      <c r="G20" s="107"/>
      <c r="H20" s="107"/>
      <c r="I20" s="148"/>
      <c r="J20" s="107"/>
      <c r="K20" s="107"/>
      <c r="L20" s="107"/>
      <c r="M20" s="107"/>
      <c r="N20" s="107"/>
      <c r="O20" s="107"/>
    </row>
    <row r="21" spans="1:15" s="156" customFormat="1" x14ac:dyDescent="0.25">
      <c r="A21" s="192"/>
      <c r="B21" s="291" t="s">
        <v>2495</v>
      </c>
      <c r="C21" s="264"/>
      <c r="D21" s="265"/>
      <c r="E21" s="147"/>
      <c r="F21" s="107"/>
      <c r="G21" s="107"/>
      <c r="H21" s="107"/>
      <c r="I21" s="148"/>
      <c r="J21" s="107"/>
      <c r="K21" s="107"/>
      <c r="L21" s="107"/>
      <c r="M21" s="107"/>
      <c r="N21" s="107"/>
      <c r="O21" s="107"/>
    </row>
    <row r="22" spans="1:15" s="156" customFormat="1" x14ac:dyDescent="0.25">
      <c r="A22" s="192"/>
      <c r="B22" s="318" t="s">
        <v>2485</v>
      </c>
      <c r="C22" s="264"/>
      <c r="D22" s="265"/>
      <c r="E22" s="147"/>
      <c r="F22" s="107"/>
      <c r="G22" s="107"/>
      <c r="H22" s="107"/>
      <c r="I22" s="148"/>
      <c r="J22" s="107"/>
      <c r="K22" s="107"/>
      <c r="L22" s="107"/>
      <c r="M22" s="107"/>
      <c r="N22" s="107"/>
      <c r="O22" s="107"/>
    </row>
    <row r="23" spans="1:15" s="156" customFormat="1" ht="39.6" x14ac:dyDescent="0.25">
      <c r="A23" s="192" t="s">
        <v>1942</v>
      </c>
      <c r="B23" s="268" t="s">
        <v>2496</v>
      </c>
      <c r="C23" s="264" t="s">
        <v>56</v>
      </c>
      <c r="D23" s="265">
        <v>4</v>
      </c>
      <c r="E23" s="147"/>
      <c r="F23" s="107"/>
      <c r="G23" s="107"/>
      <c r="H23" s="107"/>
      <c r="I23" s="148"/>
      <c r="J23" s="107"/>
      <c r="K23" s="107"/>
      <c r="L23" s="107"/>
      <c r="M23" s="107"/>
      <c r="N23" s="107"/>
      <c r="O23" s="107"/>
    </row>
    <row r="24" spans="1:15" s="156" customFormat="1" ht="26.4" x14ac:dyDescent="0.25">
      <c r="A24" s="192" t="s">
        <v>1939</v>
      </c>
      <c r="B24" s="268" t="s">
        <v>2497</v>
      </c>
      <c r="C24" s="264" t="s">
        <v>56</v>
      </c>
      <c r="D24" s="265">
        <v>4</v>
      </c>
      <c r="E24" s="147"/>
      <c r="F24" s="107"/>
      <c r="G24" s="107"/>
      <c r="H24" s="107"/>
      <c r="I24" s="148"/>
      <c r="J24" s="107"/>
      <c r="K24" s="107"/>
      <c r="L24" s="107"/>
      <c r="M24" s="107"/>
      <c r="N24" s="107"/>
      <c r="O24" s="107"/>
    </row>
    <row r="25" spans="1:15" s="156" customFormat="1" x14ac:dyDescent="0.25">
      <c r="A25" s="192" t="s">
        <v>1938</v>
      </c>
      <c r="B25" s="268" t="s">
        <v>2498</v>
      </c>
      <c r="C25" s="264" t="s">
        <v>1176</v>
      </c>
      <c r="D25" s="265">
        <v>2</v>
      </c>
      <c r="E25" s="147"/>
      <c r="F25" s="107"/>
      <c r="G25" s="107"/>
      <c r="H25" s="107"/>
      <c r="I25" s="148"/>
      <c r="J25" s="107"/>
      <c r="K25" s="107"/>
      <c r="L25" s="107"/>
      <c r="M25" s="107"/>
      <c r="N25" s="107"/>
      <c r="O25" s="107"/>
    </row>
    <row r="26" spans="1:15" s="156" customFormat="1" ht="26.4" x14ac:dyDescent="0.25">
      <c r="A26" s="192" t="s">
        <v>219</v>
      </c>
      <c r="B26" s="268" t="s">
        <v>2499</v>
      </c>
      <c r="C26" s="264" t="s">
        <v>56</v>
      </c>
      <c r="D26" s="265">
        <v>4</v>
      </c>
      <c r="E26" s="147"/>
      <c r="F26" s="107"/>
      <c r="G26" s="107"/>
      <c r="H26" s="107"/>
      <c r="I26" s="148"/>
      <c r="J26" s="107"/>
      <c r="K26" s="107"/>
      <c r="L26" s="107"/>
      <c r="M26" s="107"/>
      <c r="N26" s="107"/>
      <c r="O26" s="107"/>
    </row>
    <row r="27" spans="1:15" s="156" customFormat="1" ht="26.4" x14ac:dyDescent="0.25">
      <c r="A27" s="192" t="s">
        <v>253</v>
      </c>
      <c r="B27" s="261" t="s">
        <v>2500</v>
      </c>
      <c r="C27" s="264" t="s">
        <v>347</v>
      </c>
      <c r="D27" s="265">
        <v>2</v>
      </c>
      <c r="E27" s="147"/>
      <c r="F27" s="107"/>
      <c r="G27" s="107"/>
      <c r="H27" s="107"/>
      <c r="I27" s="148"/>
      <c r="J27" s="107"/>
      <c r="K27" s="107"/>
      <c r="L27" s="107"/>
      <c r="M27" s="107"/>
      <c r="N27" s="107"/>
      <c r="O27" s="107"/>
    </row>
    <row r="28" spans="1:15" s="156" customFormat="1" ht="39.6" x14ac:dyDescent="0.25">
      <c r="A28" s="192" t="s">
        <v>262</v>
      </c>
      <c r="B28" s="261" t="s">
        <v>2501</v>
      </c>
      <c r="C28" s="264" t="s">
        <v>347</v>
      </c>
      <c r="D28" s="265">
        <v>1</v>
      </c>
      <c r="E28" s="147"/>
      <c r="F28" s="107"/>
      <c r="G28" s="107"/>
      <c r="H28" s="107"/>
      <c r="I28" s="148"/>
      <c r="J28" s="107"/>
      <c r="K28" s="107"/>
      <c r="L28" s="107"/>
      <c r="M28" s="107"/>
      <c r="N28" s="107"/>
      <c r="O28" s="107"/>
    </row>
    <row r="29" spans="1:15" s="156" customFormat="1" x14ac:dyDescent="0.25">
      <c r="A29" s="192" t="s">
        <v>264</v>
      </c>
      <c r="B29" s="261" t="s">
        <v>2489</v>
      </c>
      <c r="C29" s="264" t="s">
        <v>347</v>
      </c>
      <c r="D29" s="265">
        <v>6</v>
      </c>
      <c r="E29" s="147"/>
      <c r="F29" s="107"/>
      <c r="G29" s="107"/>
      <c r="H29" s="107"/>
      <c r="I29" s="148"/>
      <c r="J29" s="107"/>
      <c r="K29" s="107"/>
      <c r="L29" s="107"/>
      <c r="M29" s="107"/>
      <c r="N29" s="107"/>
      <c r="O29" s="107"/>
    </row>
    <row r="30" spans="1:15" s="156" customFormat="1" ht="26.4" x14ac:dyDescent="0.25">
      <c r="A30" s="192" t="s">
        <v>267</v>
      </c>
      <c r="B30" s="261" t="s">
        <v>2502</v>
      </c>
      <c r="C30" s="264" t="s">
        <v>347</v>
      </c>
      <c r="D30" s="265">
        <v>1</v>
      </c>
      <c r="E30" s="147"/>
      <c r="F30" s="107"/>
      <c r="G30" s="107"/>
      <c r="H30" s="107"/>
      <c r="I30" s="148"/>
      <c r="J30" s="107"/>
      <c r="K30" s="107"/>
      <c r="L30" s="107"/>
      <c r="M30" s="107"/>
      <c r="N30" s="107"/>
      <c r="O30" s="107"/>
    </row>
    <row r="31" spans="1:15" s="156" customFormat="1" x14ac:dyDescent="0.25">
      <c r="A31" s="192"/>
      <c r="B31" s="318" t="s">
        <v>2494</v>
      </c>
      <c r="C31" s="264"/>
      <c r="D31" s="265"/>
      <c r="E31" s="147"/>
      <c r="F31" s="107"/>
      <c r="G31" s="107"/>
      <c r="H31" s="107"/>
      <c r="I31" s="148"/>
      <c r="J31" s="107"/>
      <c r="K31" s="107"/>
      <c r="L31" s="107"/>
      <c r="M31" s="107"/>
      <c r="N31" s="107"/>
      <c r="O31" s="107"/>
    </row>
    <row r="32" spans="1:15" s="156" customFormat="1" x14ac:dyDescent="0.25">
      <c r="A32" s="192" t="s">
        <v>292</v>
      </c>
      <c r="B32" s="261" t="s">
        <v>2503</v>
      </c>
      <c r="C32" s="264" t="s">
        <v>56</v>
      </c>
      <c r="D32" s="265">
        <v>9</v>
      </c>
      <c r="E32" s="147"/>
      <c r="F32" s="107"/>
      <c r="G32" s="107"/>
      <c r="H32" s="107"/>
      <c r="I32" s="148"/>
      <c r="J32" s="107"/>
      <c r="K32" s="107"/>
      <c r="L32" s="107"/>
      <c r="M32" s="107"/>
      <c r="N32" s="107"/>
      <c r="O32" s="107"/>
    </row>
    <row r="33" spans="1:15" s="156" customFormat="1" x14ac:dyDescent="0.25">
      <c r="A33" s="192" t="s">
        <v>295</v>
      </c>
      <c r="B33" s="261" t="s">
        <v>2504</v>
      </c>
      <c r="C33" s="264" t="s">
        <v>59</v>
      </c>
      <c r="D33" s="265">
        <v>2</v>
      </c>
      <c r="E33" s="147"/>
      <c r="F33" s="107"/>
      <c r="G33" s="107"/>
      <c r="H33" s="107"/>
      <c r="I33" s="148"/>
      <c r="J33" s="107"/>
      <c r="K33" s="107"/>
      <c r="L33" s="107"/>
      <c r="M33" s="107"/>
      <c r="N33" s="107"/>
      <c r="O33" s="107"/>
    </row>
    <row r="34" spans="1:15" s="156" customFormat="1" x14ac:dyDescent="0.25">
      <c r="A34" s="192" t="s">
        <v>313</v>
      </c>
      <c r="B34" s="261" t="s">
        <v>2505</v>
      </c>
      <c r="C34" s="264" t="s">
        <v>56</v>
      </c>
      <c r="D34" s="265">
        <v>4</v>
      </c>
      <c r="E34" s="147"/>
      <c r="F34" s="107"/>
      <c r="G34" s="107"/>
      <c r="H34" s="107"/>
      <c r="I34" s="148"/>
      <c r="J34" s="107"/>
      <c r="K34" s="107"/>
      <c r="L34" s="107"/>
      <c r="M34" s="107"/>
      <c r="N34" s="107"/>
      <c r="O34" s="107"/>
    </row>
    <row r="35" spans="1:15" s="156" customFormat="1" ht="26.4" x14ac:dyDescent="0.25">
      <c r="A35" s="192" t="s">
        <v>314</v>
      </c>
      <c r="B35" s="261" t="s">
        <v>2506</v>
      </c>
      <c r="C35" s="264" t="s">
        <v>56</v>
      </c>
      <c r="D35" s="265">
        <v>2</v>
      </c>
      <c r="E35" s="147"/>
      <c r="F35" s="107"/>
      <c r="G35" s="107"/>
      <c r="H35" s="107"/>
      <c r="I35" s="148"/>
      <c r="J35" s="107"/>
      <c r="K35" s="107"/>
      <c r="L35" s="107"/>
      <c r="M35" s="107"/>
      <c r="N35" s="107"/>
      <c r="O35" s="107"/>
    </row>
    <row r="36" spans="1:15" s="156" customFormat="1" ht="26.4" x14ac:dyDescent="0.25">
      <c r="A36" s="192" t="s">
        <v>316</v>
      </c>
      <c r="B36" s="253" t="s">
        <v>2507</v>
      </c>
      <c r="C36" s="257" t="s">
        <v>56</v>
      </c>
      <c r="D36" s="258">
        <v>2</v>
      </c>
      <c r="E36" s="147"/>
      <c r="F36" s="107"/>
      <c r="G36" s="107"/>
      <c r="H36" s="107"/>
      <c r="I36" s="148"/>
      <c r="J36" s="107"/>
      <c r="K36" s="107"/>
      <c r="L36" s="107"/>
      <c r="M36" s="107"/>
      <c r="N36" s="107"/>
      <c r="O36" s="107"/>
    </row>
    <row r="37" spans="1:15" s="156" customFormat="1" x14ac:dyDescent="0.25">
      <c r="A37" s="192" t="s">
        <v>328</v>
      </c>
      <c r="B37" s="240" t="s">
        <v>2508</v>
      </c>
      <c r="C37" s="236" t="s">
        <v>56</v>
      </c>
      <c r="D37" s="241">
        <v>4</v>
      </c>
      <c r="E37" s="147"/>
      <c r="F37" s="107"/>
      <c r="G37" s="107"/>
      <c r="H37" s="107"/>
      <c r="I37" s="148"/>
      <c r="J37" s="107"/>
      <c r="K37" s="107"/>
      <c r="L37" s="107"/>
      <c r="M37" s="107"/>
      <c r="N37" s="107"/>
      <c r="O37" s="107"/>
    </row>
    <row r="38" spans="1:15" s="156" customFormat="1" x14ac:dyDescent="0.25">
      <c r="A38" s="192" t="s">
        <v>332</v>
      </c>
      <c r="B38" s="240" t="s">
        <v>2509</v>
      </c>
      <c r="C38" s="236" t="s">
        <v>84</v>
      </c>
      <c r="D38" s="241">
        <v>3</v>
      </c>
      <c r="E38" s="147"/>
      <c r="F38" s="107"/>
      <c r="G38" s="107"/>
      <c r="H38" s="107"/>
      <c r="I38" s="148"/>
      <c r="J38" s="107"/>
      <c r="K38" s="107"/>
      <c r="L38" s="107"/>
      <c r="M38" s="107"/>
      <c r="N38" s="107"/>
      <c r="O38" s="107"/>
    </row>
    <row r="39" spans="1:15" s="156" customFormat="1" x14ac:dyDescent="0.25">
      <c r="A39" s="192" t="s">
        <v>334</v>
      </c>
      <c r="B39" s="193" t="s">
        <v>2510</v>
      </c>
      <c r="C39" s="236" t="s">
        <v>84</v>
      </c>
      <c r="D39" s="241">
        <v>3</v>
      </c>
      <c r="E39" s="147"/>
      <c r="F39" s="107"/>
      <c r="G39" s="107"/>
      <c r="H39" s="107"/>
      <c r="I39" s="148"/>
      <c r="J39" s="107"/>
      <c r="K39" s="107"/>
      <c r="L39" s="107"/>
      <c r="M39" s="107"/>
      <c r="N39" s="107"/>
      <c r="O39" s="107"/>
    </row>
    <row r="40" spans="1:15" s="156" customFormat="1" ht="26.4" x14ac:dyDescent="0.25">
      <c r="A40" s="192" t="s">
        <v>339</v>
      </c>
      <c r="B40" s="240" t="s">
        <v>2511</v>
      </c>
      <c r="C40" s="236" t="s">
        <v>84</v>
      </c>
      <c r="D40" s="241">
        <v>1</v>
      </c>
      <c r="E40" s="147"/>
      <c r="F40" s="107"/>
      <c r="G40" s="107"/>
      <c r="H40" s="107"/>
      <c r="I40" s="148"/>
      <c r="J40" s="107"/>
      <c r="K40" s="107"/>
      <c r="L40" s="107"/>
      <c r="M40" s="107"/>
      <c r="N40" s="107"/>
      <c r="O40" s="107"/>
    </row>
    <row r="41" spans="1:15" s="156" customFormat="1" x14ac:dyDescent="0.25">
      <c r="A41" s="192" t="s">
        <v>2409</v>
      </c>
      <c r="B41" s="240" t="s">
        <v>2512</v>
      </c>
      <c r="C41" s="236" t="s">
        <v>84</v>
      </c>
      <c r="D41" s="243">
        <v>1</v>
      </c>
      <c r="E41" s="147"/>
      <c r="F41" s="107"/>
      <c r="G41" s="107"/>
      <c r="H41" s="107"/>
      <c r="I41" s="148"/>
      <c r="J41" s="107"/>
      <c r="K41" s="107"/>
      <c r="L41" s="107"/>
      <c r="M41" s="107"/>
      <c r="N41" s="107"/>
      <c r="O41" s="107"/>
    </row>
    <row r="42" spans="1:15" s="156" customFormat="1" x14ac:dyDescent="0.25">
      <c r="A42" s="192" t="s">
        <v>2410</v>
      </c>
      <c r="B42" s="240" t="s">
        <v>2513</v>
      </c>
      <c r="C42" s="236" t="s">
        <v>1861</v>
      </c>
      <c r="D42" s="241">
        <v>1.76</v>
      </c>
      <c r="E42" s="147"/>
      <c r="F42" s="107"/>
      <c r="G42" s="107"/>
      <c r="H42" s="107"/>
      <c r="I42" s="148"/>
      <c r="J42" s="107"/>
      <c r="K42" s="107"/>
      <c r="L42" s="107"/>
      <c r="M42" s="107"/>
      <c r="N42" s="107"/>
      <c r="O42" s="107"/>
    </row>
    <row r="43" spans="1:15" s="156" customFormat="1" x14ac:dyDescent="0.25">
      <c r="A43" s="192" t="s">
        <v>2411</v>
      </c>
      <c r="B43" s="240" t="s">
        <v>2514</v>
      </c>
      <c r="C43" s="236" t="s">
        <v>2043</v>
      </c>
      <c r="D43" s="243">
        <v>1.05</v>
      </c>
      <c r="E43" s="147"/>
      <c r="F43" s="107"/>
      <c r="G43" s="107"/>
      <c r="H43" s="107"/>
      <c r="I43" s="148"/>
      <c r="J43" s="107"/>
      <c r="K43" s="107"/>
      <c r="L43" s="107"/>
      <c r="M43" s="107"/>
      <c r="N43" s="107"/>
      <c r="O43" s="107"/>
    </row>
    <row r="44" spans="1:15" s="156" customFormat="1" x14ac:dyDescent="0.25">
      <c r="A44" s="192" t="s">
        <v>2412</v>
      </c>
      <c r="B44" s="240" t="s">
        <v>2515</v>
      </c>
      <c r="C44" s="236" t="s">
        <v>2043</v>
      </c>
      <c r="D44" s="243">
        <v>0.32</v>
      </c>
      <c r="E44" s="147"/>
      <c r="F44" s="107"/>
      <c r="G44" s="107"/>
      <c r="H44" s="107"/>
      <c r="I44" s="148"/>
      <c r="J44" s="107"/>
      <c r="K44" s="107"/>
      <c r="L44" s="107"/>
      <c r="M44" s="107"/>
      <c r="N44" s="107"/>
      <c r="O44" s="107"/>
    </row>
    <row r="45" spans="1:15" s="156" customFormat="1" x14ac:dyDescent="0.25">
      <c r="A45" s="192" t="s">
        <v>2413</v>
      </c>
      <c r="B45" s="240" t="s">
        <v>2516</v>
      </c>
      <c r="C45" s="236" t="s">
        <v>59</v>
      </c>
      <c r="D45" s="243">
        <v>1</v>
      </c>
      <c r="E45" s="147"/>
      <c r="F45" s="107"/>
      <c r="G45" s="107"/>
      <c r="H45" s="107"/>
      <c r="I45" s="148"/>
      <c r="J45" s="107"/>
      <c r="K45" s="107"/>
      <c r="L45" s="107"/>
      <c r="M45" s="107"/>
      <c r="N45" s="107"/>
      <c r="O45" s="107"/>
    </row>
    <row r="46" spans="1:15" s="156" customFormat="1" x14ac:dyDescent="0.25">
      <c r="A46" s="192" t="s">
        <v>2414</v>
      </c>
      <c r="B46" s="240" t="s">
        <v>2517</v>
      </c>
      <c r="C46" s="236" t="s">
        <v>59</v>
      </c>
      <c r="D46" s="243">
        <v>1</v>
      </c>
      <c r="E46" s="147"/>
      <c r="F46" s="107"/>
      <c r="G46" s="107"/>
      <c r="H46" s="107"/>
      <c r="I46" s="148"/>
      <c r="J46" s="107"/>
      <c r="K46" s="107"/>
      <c r="L46" s="107"/>
      <c r="M46" s="107"/>
      <c r="N46" s="107"/>
      <c r="O46" s="107"/>
    </row>
    <row r="47" spans="1:15" s="156" customFormat="1" x14ac:dyDescent="0.25">
      <c r="A47" s="192"/>
      <c r="B47" s="291" t="s">
        <v>2522</v>
      </c>
      <c r="C47" s="264"/>
      <c r="D47" s="265"/>
      <c r="E47" s="147"/>
      <c r="F47" s="107"/>
      <c r="G47" s="107"/>
      <c r="H47" s="107"/>
      <c r="I47" s="148"/>
      <c r="J47" s="107"/>
      <c r="K47" s="107"/>
      <c r="L47" s="107"/>
      <c r="M47" s="107"/>
      <c r="N47" s="107"/>
      <c r="O47" s="107"/>
    </row>
    <row r="48" spans="1:15" s="156" customFormat="1" x14ac:dyDescent="0.25">
      <c r="A48" s="192"/>
      <c r="B48" s="318" t="s">
        <v>2485</v>
      </c>
      <c r="C48" s="264"/>
      <c r="D48" s="265"/>
      <c r="E48" s="147"/>
      <c r="F48" s="107"/>
      <c r="G48" s="107"/>
      <c r="H48" s="107"/>
      <c r="I48" s="148"/>
      <c r="J48" s="107"/>
      <c r="K48" s="107"/>
      <c r="L48" s="107"/>
      <c r="M48" s="107"/>
      <c r="N48" s="107"/>
      <c r="O48" s="107"/>
    </row>
    <row r="49" spans="1:1025" s="156" customFormat="1" x14ac:dyDescent="0.25">
      <c r="A49" s="192" t="s">
        <v>2415</v>
      </c>
      <c r="B49" s="240" t="s">
        <v>2518</v>
      </c>
      <c r="C49" s="236" t="s">
        <v>2519</v>
      </c>
      <c r="D49" s="319">
        <v>4.0000000000000001E-3</v>
      </c>
      <c r="E49" s="147"/>
      <c r="F49" s="107"/>
      <c r="G49" s="107"/>
      <c r="H49" s="107"/>
      <c r="I49" s="148"/>
      <c r="J49" s="107"/>
      <c r="K49" s="107"/>
      <c r="L49" s="107"/>
      <c r="M49" s="107"/>
      <c r="N49" s="107"/>
      <c r="O49" s="107"/>
    </row>
    <row r="50" spans="1:1025" s="156" customFormat="1" x14ac:dyDescent="0.25">
      <c r="A50" s="192" t="s">
        <v>2416</v>
      </c>
      <c r="B50" s="240" t="s">
        <v>2520</v>
      </c>
      <c r="C50" s="236" t="s">
        <v>2519</v>
      </c>
      <c r="D50" s="319">
        <v>4.0000000000000001E-3</v>
      </c>
      <c r="E50" s="147"/>
      <c r="F50" s="107"/>
      <c r="G50" s="107"/>
      <c r="H50" s="107"/>
      <c r="I50" s="148"/>
      <c r="J50" s="107"/>
      <c r="K50" s="107"/>
      <c r="L50" s="107"/>
      <c r="M50" s="107"/>
      <c r="N50" s="107"/>
      <c r="O50" s="107"/>
    </row>
    <row r="51" spans="1:1025" s="156" customFormat="1" x14ac:dyDescent="0.25">
      <c r="A51" s="192" t="s">
        <v>2417</v>
      </c>
      <c r="B51" s="240" t="s">
        <v>2521</v>
      </c>
      <c r="C51" s="236" t="s">
        <v>344</v>
      </c>
      <c r="D51" s="241">
        <v>1</v>
      </c>
      <c r="E51" s="147"/>
      <c r="F51" s="107"/>
      <c r="G51" s="107"/>
      <c r="H51" s="107"/>
      <c r="I51" s="148"/>
      <c r="J51" s="107"/>
      <c r="K51" s="107"/>
      <c r="L51" s="107"/>
      <c r="M51" s="107"/>
      <c r="N51" s="107"/>
      <c r="O51" s="107"/>
    </row>
    <row r="52" spans="1:1025" s="37" customFormat="1" x14ac:dyDescent="0.25">
      <c r="A52" s="38"/>
      <c r="B52" s="23"/>
      <c r="C52" s="39"/>
      <c r="D52" s="38"/>
      <c r="E52" s="40"/>
      <c r="F52" s="41"/>
      <c r="G52" s="42"/>
      <c r="H52" s="42"/>
      <c r="I52" s="43"/>
      <c r="J52" s="42"/>
      <c r="K52" s="43"/>
      <c r="L52" s="42"/>
      <c r="M52" s="43"/>
      <c r="N52" s="42"/>
      <c r="O52" s="57"/>
    </row>
    <row r="53" spans="1:1025" x14ac:dyDescent="0.25">
      <c r="J53" s="14" t="s">
        <v>45</v>
      </c>
      <c r="K53" s="44">
        <f>SUM(K10:K52)</f>
        <v>0</v>
      </c>
      <c r="L53" s="44">
        <f>SUM(L10:L52)</f>
        <v>0</v>
      </c>
      <c r="M53" s="44">
        <f>SUM(M10:M52)</f>
        <v>0</v>
      </c>
      <c r="N53" s="44">
        <f>SUM(N10:N52)</f>
        <v>0</v>
      </c>
      <c r="O53" s="45">
        <f>SUM(O10:O52)</f>
        <v>0</v>
      </c>
    </row>
    <row r="54" spans="1:1025" x14ac:dyDescent="0.25">
      <c r="J54" s="14"/>
      <c r="K54" s="58"/>
      <c r="L54" s="58"/>
      <c r="M54" s="58"/>
      <c r="N54" s="58"/>
      <c r="O54" s="59"/>
    </row>
    <row r="55" spans="1:1025" x14ac:dyDescent="0.25">
      <c r="B55" s="46" t="s">
        <v>2975</v>
      </c>
      <c r="E55" s="47"/>
    </row>
    <row r="56" spans="1:1025" x14ac:dyDescent="0.25">
      <c r="E56" s="47"/>
    </row>
    <row r="57" spans="1:1025" s="4" customFormat="1" ht="26.4" x14ac:dyDescent="0.25">
      <c r="A57" s="3"/>
      <c r="B57" s="46" t="s">
        <v>2973</v>
      </c>
      <c r="C57" s="2"/>
      <c r="D57" s="3"/>
      <c r="E57" s="47"/>
      <c r="G57" s="5"/>
      <c r="H57" s="5"/>
      <c r="I57" s="5"/>
      <c r="J57" s="5"/>
      <c r="K57" s="5"/>
      <c r="L57" s="5"/>
      <c r="M57" s="5"/>
      <c r="N57" s="5"/>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c r="AKP57" s="6"/>
      <c r="AKQ57" s="6"/>
      <c r="AKR57" s="6"/>
      <c r="AKS57" s="6"/>
      <c r="AKT57" s="6"/>
      <c r="AKU57" s="6"/>
      <c r="AKV57" s="6"/>
      <c r="AKW57" s="6"/>
      <c r="AKX57" s="6"/>
      <c r="AKY57" s="6"/>
      <c r="AKZ57" s="6"/>
      <c r="ALA57" s="6"/>
      <c r="ALB57" s="6"/>
      <c r="ALC57" s="6"/>
      <c r="ALD57" s="6"/>
      <c r="ALE57" s="6"/>
      <c r="ALF57" s="6"/>
      <c r="ALG57" s="6"/>
      <c r="ALH57" s="6"/>
      <c r="ALI57" s="6"/>
      <c r="ALJ57" s="6"/>
      <c r="ALK57" s="6"/>
      <c r="ALL57" s="6"/>
      <c r="ALM57" s="6"/>
      <c r="ALN57" s="6"/>
      <c r="ALO57" s="6"/>
      <c r="ALP57" s="6"/>
      <c r="ALQ57" s="6"/>
      <c r="ALR57" s="6"/>
      <c r="ALS57" s="6"/>
      <c r="ALT57" s="6"/>
      <c r="ALU57" s="6"/>
      <c r="ALV57" s="6"/>
      <c r="ALW57" s="6"/>
      <c r="ALX57" s="6"/>
      <c r="ALY57" s="6"/>
      <c r="ALZ57" s="6"/>
      <c r="AMA57" s="6"/>
      <c r="AMB57" s="6"/>
      <c r="AMC57" s="6"/>
      <c r="AMD57" s="6"/>
      <c r="AME57" s="6"/>
      <c r="AMF57" s="6"/>
      <c r="AMG57" s="6"/>
      <c r="AMH57" s="6"/>
      <c r="AMI57" s="6"/>
      <c r="AMJ57" s="6"/>
      <c r="AMK57" s="6"/>
    </row>
    <row r="58" spans="1:1025" s="4" customFormat="1" x14ac:dyDescent="0.25">
      <c r="A58" s="3"/>
      <c r="B58" s="1"/>
      <c r="C58" s="2"/>
      <c r="D58" s="3"/>
      <c r="E58" s="47"/>
      <c r="G58" s="5"/>
      <c r="H58" s="5"/>
      <c r="I58" s="5"/>
      <c r="J58" s="5"/>
      <c r="K58" s="5"/>
      <c r="L58" s="5"/>
      <c r="M58" s="5"/>
      <c r="N58" s="5"/>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c r="AKP58" s="6"/>
      <c r="AKQ58" s="6"/>
      <c r="AKR58" s="6"/>
      <c r="AKS58" s="6"/>
      <c r="AKT58" s="6"/>
      <c r="AKU58" s="6"/>
      <c r="AKV58" s="6"/>
      <c r="AKW58" s="6"/>
      <c r="AKX58" s="6"/>
      <c r="AKY58" s="6"/>
      <c r="AKZ58" s="6"/>
      <c r="ALA58" s="6"/>
      <c r="ALB58" s="6"/>
      <c r="ALC58" s="6"/>
      <c r="ALD58" s="6"/>
      <c r="ALE58" s="6"/>
      <c r="ALF58" s="6"/>
      <c r="ALG58" s="6"/>
      <c r="ALH58" s="6"/>
      <c r="ALI58" s="6"/>
      <c r="ALJ58" s="6"/>
      <c r="ALK58" s="6"/>
      <c r="ALL58" s="6"/>
      <c r="ALM58" s="6"/>
      <c r="ALN58" s="6"/>
      <c r="ALO58" s="6"/>
      <c r="ALP58" s="6"/>
      <c r="ALQ58" s="6"/>
      <c r="ALR58" s="6"/>
      <c r="ALS58" s="6"/>
      <c r="ALT58" s="6"/>
      <c r="ALU58" s="6"/>
      <c r="ALV58" s="6"/>
      <c r="ALW58" s="6"/>
      <c r="ALX58" s="6"/>
      <c r="ALY58" s="6"/>
      <c r="ALZ58" s="6"/>
      <c r="AMA58" s="6"/>
      <c r="AMB58" s="6"/>
      <c r="AMC58" s="6"/>
      <c r="AMD58" s="6"/>
      <c r="AME58" s="6"/>
      <c r="AMF58" s="6"/>
      <c r="AMG58" s="6"/>
      <c r="AMH58" s="6"/>
      <c r="AMI58" s="6"/>
      <c r="AMJ58" s="6"/>
      <c r="AMK58" s="6"/>
    </row>
  </sheetData>
  <mergeCells count="6">
    <mergeCell ref="K7:O7"/>
    <mergeCell ref="A7:A8"/>
    <mergeCell ref="B7:B8"/>
    <mergeCell ref="C7:C8"/>
    <mergeCell ref="D7:D8"/>
    <mergeCell ref="E7:J7"/>
  </mergeCells>
  <phoneticPr fontId="32" type="noConversion"/>
  <conditionalFormatting sqref="D18">
    <cfRule type="cellIs" dxfId="9" priority="1" operator="equal">
      <formula>0</formula>
    </cfRule>
    <cfRule type="expression" dxfId="8"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2-5
&amp;"Arial,Treknraksts"&amp;UELEKTROAPGĀDE ELT.</oddHeader>
    <oddFooter>&amp;C&amp;8&amp;P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K64"/>
  <sheetViews>
    <sheetView zoomScaleNormal="100" workbookViewId="0">
      <selection activeCell="C4" sqref="C4"/>
    </sheetView>
  </sheetViews>
  <sheetFormatPr defaultColWidth="9.109375" defaultRowHeight="13.2" x14ac:dyDescent="0.25"/>
  <cols>
    <col min="1" max="1" width="7.44140625" style="3" customWidth="1"/>
    <col min="2" max="2" width="36.109375" style="1" customWidth="1"/>
    <col min="3" max="3" width="6" style="2" customWidth="1"/>
    <col min="4" max="4" width="8.6640625" style="3" customWidth="1"/>
    <col min="5" max="5" width="6.33203125" style="3" customWidth="1"/>
    <col min="6" max="6" width="6.5546875" style="4" customWidth="1"/>
    <col min="7" max="7" width="7.33203125" style="5" customWidth="1"/>
    <col min="8" max="8" width="9.6640625" style="5" customWidth="1"/>
    <col min="9" max="9" width="6.33203125" style="5" customWidth="1"/>
    <col min="10" max="10" width="8.88671875" style="5" customWidth="1"/>
    <col min="11" max="11" width="8.44140625" style="5" customWidth="1"/>
    <col min="12" max="13" width="10.109375" style="5" customWidth="1"/>
    <col min="14" max="14" width="8.44140625" style="5" customWidth="1"/>
    <col min="15" max="15" width="11.109375" style="6" customWidth="1"/>
    <col min="16" max="16384" width="9.109375" style="6"/>
  </cols>
  <sheetData>
    <row r="1" spans="1:16" ht="13.8" x14ac:dyDescent="0.25">
      <c r="A1" s="48" t="s">
        <v>1</v>
      </c>
      <c r="B1" s="49"/>
      <c r="C1" s="68" t="str">
        <f>ĀŪ1!E1</f>
        <v>SPECIALIZĒTIE DARBI- ĀRĒJIE TĪKLI, SISTĒMAS</v>
      </c>
      <c r="D1" s="50"/>
      <c r="E1" s="50"/>
      <c r="F1" s="51"/>
      <c r="G1" s="52"/>
      <c r="H1" s="52"/>
      <c r="I1" s="52"/>
      <c r="J1" s="52"/>
      <c r="K1" s="52"/>
      <c r="L1" s="52"/>
      <c r="M1" s="52"/>
      <c r="N1" s="52"/>
      <c r="O1" s="53"/>
    </row>
    <row r="2" spans="1:16" ht="13.8" x14ac:dyDescent="0.25">
      <c r="A2" s="48" t="s">
        <v>2</v>
      </c>
      <c r="B2" s="49"/>
      <c r="C2" s="61" t="str">
        <f>KOPS!D2</f>
        <v>BIROJU ĒKAS JAUNBŪVE</v>
      </c>
      <c r="D2" s="50"/>
      <c r="E2" s="50"/>
      <c r="F2" s="51"/>
      <c r="G2" s="52"/>
      <c r="H2" s="52"/>
      <c r="I2" s="52"/>
      <c r="J2" s="52"/>
      <c r="K2" s="52"/>
      <c r="L2" s="52"/>
      <c r="M2" s="52"/>
      <c r="N2" s="52"/>
      <c r="O2" s="53"/>
    </row>
    <row r="3" spans="1:16" ht="13.8" x14ac:dyDescent="0.25">
      <c r="A3" s="48" t="s">
        <v>3</v>
      </c>
      <c r="B3" s="49"/>
      <c r="C3" s="61" t="str">
        <f>KOPS!D3</f>
        <v>STIGU IELĀ 14, RĪGĀ</v>
      </c>
      <c r="D3" s="50"/>
      <c r="E3" s="50"/>
      <c r="F3" s="51"/>
      <c r="G3" s="52"/>
      <c r="H3" s="52"/>
      <c r="I3" s="52"/>
      <c r="J3" s="52"/>
      <c r="K3" s="52"/>
      <c r="L3" s="52"/>
      <c r="M3" s="52"/>
      <c r="N3" s="52"/>
      <c r="O3" s="53"/>
    </row>
    <row r="4" spans="1:16" ht="13.8" x14ac:dyDescent="0.25">
      <c r="A4" s="48" t="s">
        <v>4</v>
      </c>
      <c r="B4" s="49"/>
      <c r="C4" s="113"/>
      <c r="D4" s="50"/>
      <c r="E4" s="50"/>
      <c r="F4" s="51"/>
      <c r="G4" s="52"/>
      <c r="H4" s="52"/>
      <c r="I4" s="52"/>
      <c r="J4" s="52"/>
      <c r="K4" s="52"/>
      <c r="L4" s="52"/>
      <c r="M4" s="52"/>
      <c r="N4" s="52"/>
      <c r="O4" s="53"/>
    </row>
    <row r="5" spans="1:16" ht="14.4" x14ac:dyDescent="0.25">
      <c r="A5" s="48" t="s">
        <v>2483</v>
      </c>
      <c r="B5" s="49"/>
      <c r="C5" s="54"/>
      <c r="D5" s="50"/>
      <c r="E5" s="50"/>
      <c r="F5" s="51"/>
      <c r="G5" s="52"/>
      <c r="H5" s="52"/>
      <c r="I5" s="52"/>
      <c r="J5" s="52"/>
      <c r="K5" s="52"/>
      <c r="L5" s="52"/>
      <c r="M5" s="52"/>
      <c r="N5" s="55" t="s">
        <v>28</v>
      </c>
      <c r="O5" s="111">
        <f>O59</f>
        <v>0</v>
      </c>
    </row>
    <row r="6" spans="1:16" ht="13.8" x14ac:dyDescent="0.25">
      <c r="A6" s="10" t="str">
        <f>KOPT!A6</f>
        <v>Tāme sastādīta: 2020.gada februārī</v>
      </c>
      <c r="B6" s="49"/>
      <c r="C6" s="54"/>
      <c r="D6" s="50"/>
      <c r="E6" s="50"/>
      <c r="F6" s="51"/>
      <c r="G6" s="52"/>
      <c r="H6" s="52"/>
      <c r="I6" s="52"/>
      <c r="J6" s="52"/>
      <c r="K6" s="52"/>
      <c r="L6" s="52"/>
      <c r="M6" s="52"/>
      <c r="N6" s="52"/>
      <c r="O6" s="53"/>
    </row>
    <row r="7" spans="1:16" ht="20.25" customHeight="1" x14ac:dyDescent="0.25">
      <c r="A7" s="427" t="s">
        <v>5</v>
      </c>
      <c r="B7" s="442" t="s">
        <v>43</v>
      </c>
      <c r="C7" s="440" t="s">
        <v>6</v>
      </c>
      <c r="D7" s="427" t="s">
        <v>7</v>
      </c>
      <c r="E7" s="437" t="s">
        <v>8</v>
      </c>
      <c r="F7" s="437"/>
      <c r="G7" s="437"/>
      <c r="H7" s="437"/>
      <c r="I7" s="437"/>
      <c r="J7" s="439"/>
      <c r="K7" s="438" t="s">
        <v>11</v>
      </c>
      <c r="L7" s="437"/>
      <c r="M7" s="437"/>
      <c r="N7" s="437"/>
      <c r="O7" s="439"/>
      <c r="P7" s="9"/>
    </row>
    <row r="8" spans="1:16" ht="78.75" customHeight="1" x14ac:dyDescent="0.25">
      <c r="A8" s="428"/>
      <c r="B8" s="443"/>
      <c r="C8" s="441"/>
      <c r="D8" s="428"/>
      <c r="E8" s="7" t="s">
        <v>9</v>
      </c>
      <c r="F8" s="7" t="s">
        <v>29</v>
      </c>
      <c r="G8" s="8" t="s">
        <v>30</v>
      </c>
      <c r="H8" s="8" t="s">
        <v>41</v>
      </c>
      <c r="I8" s="8" t="s">
        <v>31</v>
      </c>
      <c r="J8" s="8" t="s">
        <v>32</v>
      </c>
      <c r="K8" s="8" t="s">
        <v>10</v>
      </c>
      <c r="L8" s="8" t="s">
        <v>30</v>
      </c>
      <c r="M8" s="8" t="s">
        <v>41</v>
      </c>
      <c r="N8" s="8" t="s">
        <v>31</v>
      </c>
      <c r="O8" s="8" t="s">
        <v>33</v>
      </c>
    </row>
    <row r="9" spans="1:16" x14ac:dyDescent="0.25">
      <c r="A9" s="16"/>
      <c r="B9" s="32"/>
      <c r="C9" s="28"/>
      <c r="D9" s="25"/>
      <c r="E9" s="34"/>
      <c r="F9" s="29"/>
      <c r="G9" s="31"/>
      <c r="H9" s="31"/>
      <c r="I9" s="35"/>
      <c r="J9" s="31"/>
      <c r="K9" s="35"/>
      <c r="L9" s="31"/>
      <c r="M9" s="35"/>
      <c r="N9" s="31"/>
      <c r="O9" s="36"/>
    </row>
    <row r="10" spans="1:16" s="156" customFormat="1" x14ac:dyDescent="0.25">
      <c r="A10" s="192"/>
      <c r="B10" s="291" t="s">
        <v>2524</v>
      </c>
      <c r="C10" s="264"/>
      <c r="D10" s="265"/>
      <c r="E10" s="147"/>
      <c r="F10" s="107"/>
      <c r="G10" s="107"/>
      <c r="H10" s="107"/>
      <c r="I10" s="148"/>
      <c r="J10" s="107"/>
      <c r="K10" s="107"/>
      <c r="L10" s="107"/>
      <c r="M10" s="107"/>
      <c r="N10" s="107"/>
      <c r="O10" s="107"/>
    </row>
    <row r="11" spans="1:16" s="156" customFormat="1" x14ac:dyDescent="0.25">
      <c r="A11" s="192">
        <v>1</v>
      </c>
      <c r="B11" s="261" t="s">
        <v>2525</v>
      </c>
      <c r="C11" s="264" t="s">
        <v>56</v>
      </c>
      <c r="D11" s="273">
        <v>215</v>
      </c>
      <c r="E11" s="147"/>
      <c r="F11" s="107"/>
      <c r="G11" s="107"/>
      <c r="H11" s="107"/>
      <c r="I11" s="148"/>
      <c r="J11" s="107"/>
      <c r="K11" s="107"/>
      <c r="L11" s="107"/>
      <c r="M11" s="107"/>
      <c r="N11" s="107"/>
      <c r="O11" s="107"/>
    </row>
    <row r="12" spans="1:16" s="156" customFormat="1" x14ac:dyDescent="0.25">
      <c r="A12" s="192">
        <v>2</v>
      </c>
      <c r="B12" s="262" t="s">
        <v>2526</v>
      </c>
      <c r="C12" s="264" t="s">
        <v>56</v>
      </c>
      <c r="D12" s="273">
        <v>23</v>
      </c>
      <c r="E12" s="147"/>
      <c r="F12" s="107"/>
      <c r="G12" s="107"/>
      <c r="H12" s="107"/>
      <c r="I12" s="148"/>
      <c r="J12" s="107"/>
      <c r="K12" s="107"/>
      <c r="L12" s="107"/>
      <c r="M12" s="107"/>
      <c r="N12" s="107"/>
      <c r="O12" s="107"/>
    </row>
    <row r="13" spans="1:16" s="156" customFormat="1" x14ac:dyDescent="0.25">
      <c r="A13" s="192">
        <v>3</v>
      </c>
      <c r="B13" s="262" t="s">
        <v>2527</v>
      </c>
      <c r="C13" s="264" t="s">
        <v>56</v>
      </c>
      <c r="D13" s="273">
        <v>23</v>
      </c>
      <c r="E13" s="147"/>
      <c r="F13" s="107"/>
      <c r="G13" s="107"/>
      <c r="H13" s="107"/>
      <c r="I13" s="148"/>
      <c r="J13" s="107"/>
      <c r="K13" s="107"/>
      <c r="L13" s="107"/>
      <c r="M13" s="107"/>
      <c r="N13" s="107"/>
      <c r="O13" s="107"/>
    </row>
    <row r="14" spans="1:16" s="156" customFormat="1" x14ac:dyDescent="0.25">
      <c r="A14" s="192">
        <v>4</v>
      </c>
      <c r="B14" s="262" t="s">
        <v>2528</v>
      </c>
      <c r="C14" s="264" t="s">
        <v>56</v>
      </c>
      <c r="D14" s="273">
        <v>213</v>
      </c>
      <c r="E14" s="147"/>
      <c r="F14" s="107"/>
      <c r="G14" s="107"/>
      <c r="H14" s="107"/>
      <c r="I14" s="148"/>
      <c r="J14" s="107"/>
      <c r="K14" s="107"/>
      <c r="L14" s="107"/>
      <c r="M14" s="107"/>
      <c r="N14" s="107"/>
      <c r="O14" s="107"/>
    </row>
    <row r="15" spans="1:16" s="156" customFormat="1" x14ac:dyDescent="0.25">
      <c r="A15" s="192">
        <v>5</v>
      </c>
      <c r="B15" s="262" t="s">
        <v>2529</v>
      </c>
      <c r="C15" s="264" t="s">
        <v>56</v>
      </c>
      <c r="D15" s="273">
        <v>154</v>
      </c>
      <c r="E15" s="147"/>
      <c r="F15" s="107"/>
      <c r="G15" s="107"/>
      <c r="H15" s="107"/>
      <c r="I15" s="148"/>
      <c r="J15" s="107"/>
      <c r="K15" s="107"/>
      <c r="L15" s="107"/>
      <c r="M15" s="107"/>
      <c r="N15" s="107"/>
      <c r="O15" s="107"/>
    </row>
    <row r="16" spans="1:16" s="156" customFormat="1" x14ac:dyDescent="0.25">
      <c r="A16" s="192">
        <v>6</v>
      </c>
      <c r="B16" s="262" t="s">
        <v>2530</v>
      </c>
      <c r="C16" s="264" t="s">
        <v>59</v>
      </c>
      <c r="D16" s="273">
        <v>4</v>
      </c>
      <c r="E16" s="147"/>
      <c r="F16" s="107"/>
      <c r="G16" s="107"/>
      <c r="H16" s="107"/>
      <c r="I16" s="148"/>
      <c r="J16" s="107"/>
      <c r="K16" s="107"/>
      <c r="L16" s="107"/>
      <c r="M16" s="107"/>
      <c r="N16" s="107"/>
      <c r="O16" s="107"/>
    </row>
    <row r="17" spans="1:15" s="239" customFormat="1" x14ac:dyDescent="0.25">
      <c r="A17" s="192">
        <v>7</v>
      </c>
      <c r="B17" s="262" t="s">
        <v>2531</v>
      </c>
      <c r="C17" s="264" t="s">
        <v>59</v>
      </c>
      <c r="D17" s="273">
        <v>2</v>
      </c>
      <c r="E17" s="147"/>
      <c r="F17" s="107"/>
      <c r="G17" s="107"/>
      <c r="H17" s="107"/>
      <c r="I17" s="148"/>
      <c r="J17" s="107"/>
      <c r="K17" s="107"/>
      <c r="L17" s="107"/>
      <c r="M17" s="107"/>
      <c r="N17" s="107"/>
      <c r="O17" s="107"/>
    </row>
    <row r="18" spans="1:15" s="156" customFormat="1" x14ac:dyDescent="0.25">
      <c r="A18" s="192">
        <v>8</v>
      </c>
      <c r="B18" s="262" t="s">
        <v>2532</v>
      </c>
      <c r="C18" s="264" t="s">
        <v>59</v>
      </c>
      <c r="D18" s="273">
        <v>2</v>
      </c>
      <c r="E18" s="147"/>
      <c r="F18" s="107"/>
      <c r="G18" s="107"/>
      <c r="H18" s="107"/>
      <c r="I18" s="148"/>
      <c r="J18" s="107"/>
      <c r="K18" s="107"/>
      <c r="L18" s="107"/>
      <c r="M18" s="107"/>
      <c r="N18" s="107"/>
      <c r="O18" s="107"/>
    </row>
    <row r="19" spans="1:15" s="156" customFormat="1" x14ac:dyDescent="0.25">
      <c r="A19" s="192">
        <v>9</v>
      </c>
      <c r="B19" s="261" t="s">
        <v>2533</v>
      </c>
      <c r="C19" s="264" t="s">
        <v>59</v>
      </c>
      <c r="D19" s="273">
        <v>2</v>
      </c>
      <c r="E19" s="147"/>
      <c r="F19" s="107"/>
      <c r="G19" s="107"/>
      <c r="H19" s="107"/>
      <c r="I19" s="148"/>
      <c r="J19" s="107"/>
      <c r="K19" s="107"/>
      <c r="L19" s="107"/>
      <c r="M19" s="107"/>
      <c r="N19" s="107"/>
      <c r="O19" s="107"/>
    </row>
    <row r="20" spans="1:15" s="156" customFormat="1" x14ac:dyDescent="0.25">
      <c r="A20" s="192">
        <v>10</v>
      </c>
      <c r="B20" s="261" t="s">
        <v>2534</v>
      </c>
      <c r="C20" s="264" t="s">
        <v>59</v>
      </c>
      <c r="D20" s="273">
        <v>1</v>
      </c>
      <c r="E20" s="147"/>
      <c r="F20" s="107"/>
      <c r="G20" s="107"/>
      <c r="H20" s="107"/>
      <c r="I20" s="148"/>
      <c r="J20" s="107"/>
      <c r="K20" s="107"/>
      <c r="L20" s="107"/>
      <c r="M20" s="107"/>
      <c r="N20" s="107"/>
      <c r="O20" s="107"/>
    </row>
    <row r="21" spans="1:15" s="156" customFormat="1" x14ac:dyDescent="0.25">
      <c r="A21" s="192"/>
      <c r="B21" s="291" t="s">
        <v>2535</v>
      </c>
      <c r="C21" s="264"/>
      <c r="D21" s="273"/>
      <c r="E21" s="147"/>
      <c r="F21" s="107"/>
      <c r="G21" s="107"/>
      <c r="H21" s="107"/>
      <c r="I21" s="148"/>
      <c r="J21" s="107"/>
      <c r="K21" s="107"/>
      <c r="L21" s="107"/>
      <c r="M21" s="107"/>
      <c r="N21" s="107"/>
      <c r="O21" s="107"/>
    </row>
    <row r="22" spans="1:15" s="156" customFormat="1" x14ac:dyDescent="0.25">
      <c r="A22" s="192">
        <v>11</v>
      </c>
      <c r="B22" s="261" t="s">
        <v>2536</v>
      </c>
      <c r="C22" s="264" t="s">
        <v>56</v>
      </c>
      <c r="D22" s="273">
        <v>159</v>
      </c>
      <c r="E22" s="147"/>
      <c r="F22" s="107"/>
      <c r="G22" s="107"/>
      <c r="H22" s="107"/>
      <c r="I22" s="148"/>
      <c r="J22" s="107"/>
      <c r="K22" s="107"/>
      <c r="L22" s="107"/>
      <c r="M22" s="107"/>
      <c r="N22" s="107"/>
      <c r="O22" s="107"/>
    </row>
    <row r="23" spans="1:15" s="156" customFormat="1" x14ac:dyDescent="0.25">
      <c r="A23" s="192">
        <v>12</v>
      </c>
      <c r="B23" s="261" t="s">
        <v>2537</v>
      </c>
      <c r="C23" s="264" t="s">
        <v>56</v>
      </c>
      <c r="D23" s="273">
        <v>44</v>
      </c>
      <c r="E23" s="147"/>
      <c r="F23" s="107"/>
      <c r="G23" s="107"/>
      <c r="H23" s="107"/>
      <c r="I23" s="148"/>
      <c r="J23" s="107"/>
      <c r="K23" s="107"/>
      <c r="L23" s="107"/>
      <c r="M23" s="107"/>
      <c r="N23" s="107"/>
      <c r="O23" s="107"/>
    </row>
    <row r="24" spans="1:15" s="156" customFormat="1" ht="26.4" x14ac:dyDescent="0.25">
      <c r="A24" s="192">
        <v>13</v>
      </c>
      <c r="B24" s="261" t="s">
        <v>2538</v>
      </c>
      <c r="C24" s="264" t="s">
        <v>56</v>
      </c>
      <c r="D24" s="273">
        <v>521</v>
      </c>
      <c r="E24" s="147"/>
      <c r="F24" s="107"/>
      <c r="G24" s="107"/>
      <c r="H24" s="107"/>
      <c r="I24" s="148"/>
      <c r="J24" s="107"/>
      <c r="K24" s="107"/>
      <c r="L24" s="107"/>
      <c r="M24" s="107"/>
      <c r="N24" s="107"/>
      <c r="O24" s="107"/>
    </row>
    <row r="25" spans="1:15" s="156" customFormat="1" x14ac:dyDescent="0.25">
      <c r="A25" s="192">
        <v>14</v>
      </c>
      <c r="B25" s="262" t="s">
        <v>2534</v>
      </c>
      <c r="C25" s="264" t="s">
        <v>59</v>
      </c>
      <c r="D25" s="273">
        <v>1</v>
      </c>
      <c r="E25" s="147"/>
      <c r="F25" s="107"/>
      <c r="G25" s="107"/>
      <c r="H25" s="107"/>
      <c r="I25" s="148"/>
      <c r="J25" s="107"/>
      <c r="K25" s="107"/>
      <c r="L25" s="107"/>
      <c r="M25" s="107"/>
      <c r="N25" s="107"/>
      <c r="O25" s="107"/>
    </row>
    <row r="26" spans="1:15" s="156" customFormat="1" x14ac:dyDescent="0.25">
      <c r="A26" s="192"/>
      <c r="B26" s="291" t="s">
        <v>2539</v>
      </c>
      <c r="C26" s="264"/>
      <c r="D26" s="273"/>
      <c r="E26" s="147"/>
      <c r="F26" s="107"/>
      <c r="G26" s="107"/>
      <c r="H26" s="107"/>
      <c r="I26" s="148"/>
      <c r="J26" s="107"/>
      <c r="K26" s="107"/>
      <c r="L26" s="107"/>
      <c r="M26" s="107"/>
      <c r="N26" s="107"/>
      <c r="O26" s="107"/>
    </row>
    <row r="27" spans="1:15" s="156" customFormat="1" ht="26.4" x14ac:dyDescent="0.25">
      <c r="A27" s="192">
        <v>15</v>
      </c>
      <c r="B27" s="261" t="s">
        <v>2540</v>
      </c>
      <c r="C27" s="264" t="s">
        <v>347</v>
      </c>
      <c r="D27" s="273">
        <v>15</v>
      </c>
      <c r="E27" s="147"/>
      <c r="F27" s="107"/>
      <c r="G27" s="107"/>
      <c r="H27" s="107"/>
      <c r="I27" s="148"/>
      <c r="J27" s="107"/>
      <c r="K27" s="107"/>
      <c r="L27" s="107"/>
      <c r="M27" s="107"/>
      <c r="N27" s="107"/>
      <c r="O27" s="107"/>
    </row>
    <row r="28" spans="1:15" s="156" customFormat="1" x14ac:dyDescent="0.25">
      <c r="A28" s="192">
        <v>16</v>
      </c>
      <c r="B28" s="261" t="s">
        <v>2541</v>
      </c>
      <c r="C28" s="264" t="s">
        <v>347</v>
      </c>
      <c r="D28" s="273">
        <v>15</v>
      </c>
      <c r="E28" s="147"/>
      <c r="F28" s="107"/>
      <c r="G28" s="107"/>
      <c r="H28" s="107"/>
      <c r="I28" s="148"/>
      <c r="J28" s="107"/>
      <c r="K28" s="107"/>
      <c r="L28" s="107"/>
      <c r="M28" s="107"/>
      <c r="N28" s="107"/>
      <c r="O28" s="107"/>
    </row>
    <row r="29" spans="1:15" s="156" customFormat="1" ht="26.4" x14ac:dyDescent="0.25">
      <c r="A29" s="192">
        <v>17</v>
      </c>
      <c r="B29" s="261" t="s">
        <v>2542</v>
      </c>
      <c r="C29" s="264" t="s">
        <v>347</v>
      </c>
      <c r="D29" s="273">
        <v>15</v>
      </c>
      <c r="E29" s="147"/>
      <c r="F29" s="107"/>
      <c r="G29" s="107"/>
      <c r="H29" s="107"/>
      <c r="I29" s="148"/>
      <c r="J29" s="107"/>
      <c r="K29" s="107"/>
      <c r="L29" s="107"/>
      <c r="M29" s="107"/>
      <c r="N29" s="107"/>
      <c r="O29" s="107"/>
    </row>
    <row r="30" spans="1:15" s="156" customFormat="1" x14ac:dyDescent="0.25">
      <c r="A30" s="192">
        <v>18</v>
      </c>
      <c r="B30" s="261" t="s">
        <v>2543</v>
      </c>
      <c r="C30" s="264" t="s">
        <v>347</v>
      </c>
      <c r="D30" s="273">
        <v>15</v>
      </c>
      <c r="E30" s="147"/>
      <c r="F30" s="107"/>
      <c r="G30" s="107"/>
      <c r="H30" s="107"/>
      <c r="I30" s="148"/>
      <c r="J30" s="107"/>
      <c r="K30" s="107"/>
      <c r="L30" s="107"/>
      <c r="M30" s="107"/>
      <c r="N30" s="107"/>
      <c r="O30" s="107"/>
    </row>
    <row r="31" spans="1:15" s="156" customFormat="1" x14ac:dyDescent="0.25">
      <c r="A31" s="192">
        <v>19</v>
      </c>
      <c r="B31" s="261" t="s">
        <v>2544</v>
      </c>
      <c r="C31" s="264" t="s">
        <v>347</v>
      </c>
      <c r="D31" s="273">
        <v>15</v>
      </c>
      <c r="E31" s="147"/>
      <c r="F31" s="107"/>
      <c r="G31" s="107"/>
      <c r="H31" s="107"/>
      <c r="I31" s="148"/>
      <c r="J31" s="107"/>
      <c r="K31" s="107"/>
      <c r="L31" s="107"/>
      <c r="M31" s="107"/>
      <c r="N31" s="107"/>
      <c r="O31" s="107"/>
    </row>
    <row r="32" spans="1:15" s="156" customFormat="1" x14ac:dyDescent="0.25">
      <c r="A32" s="192">
        <v>20</v>
      </c>
      <c r="B32" s="261" t="s">
        <v>2534</v>
      </c>
      <c r="C32" s="264" t="s">
        <v>59</v>
      </c>
      <c r="D32" s="273">
        <v>1</v>
      </c>
      <c r="E32" s="147"/>
      <c r="F32" s="107"/>
      <c r="G32" s="107"/>
      <c r="H32" s="107"/>
      <c r="I32" s="148"/>
      <c r="J32" s="107"/>
      <c r="K32" s="107"/>
      <c r="L32" s="107"/>
      <c r="M32" s="107"/>
      <c r="N32" s="107"/>
      <c r="O32" s="107"/>
    </row>
    <row r="33" spans="1:15" s="156" customFormat="1" x14ac:dyDescent="0.25">
      <c r="A33" s="192"/>
      <c r="B33" s="291" t="s">
        <v>2545</v>
      </c>
      <c r="C33" s="264"/>
      <c r="D33" s="273"/>
      <c r="E33" s="147"/>
      <c r="F33" s="107"/>
      <c r="G33" s="107"/>
      <c r="H33" s="107"/>
      <c r="I33" s="148"/>
      <c r="J33" s="107"/>
      <c r="K33" s="107"/>
      <c r="L33" s="107"/>
      <c r="M33" s="107"/>
      <c r="N33" s="107"/>
      <c r="O33" s="107"/>
    </row>
    <row r="34" spans="1:15" s="156" customFormat="1" ht="26.4" x14ac:dyDescent="0.25">
      <c r="A34" s="192">
        <v>21</v>
      </c>
      <c r="B34" s="261" t="s">
        <v>2546</v>
      </c>
      <c r="C34" s="264" t="s">
        <v>347</v>
      </c>
      <c r="D34" s="273">
        <v>2</v>
      </c>
      <c r="E34" s="147"/>
      <c r="F34" s="107"/>
      <c r="G34" s="107"/>
      <c r="H34" s="107"/>
      <c r="I34" s="148"/>
      <c r="J34" s="107"/>
      <c r="K34" s="107"/>
      <c r="L34" s="107"/>
      <c r="M34" s="107"/>
      <c r="N34" s="107"/>
      <c r="O34" s="107"/>
    </row>
    <row r="35" spans="1:15" s="156" customFormat="1" x14ac:dyDescent="0.25">
      <c r="A35" s="192">
        <v>22</v>
      </c>
      <c r="B35" s="253" t="s">
        <v>2547</v>
      </c>
      <c r="C35" s="257" t="s">
        <v>56</v>
      </c>
      <c r="D35" s="275">
        <v>23</v>
      </c>
      <c r="E35" s="147"/>
      <c r="F35" s="107"/>
      <c r="G35" s="107"/>
      <c r="H35" s="107"/>
      <c r="I35" s="148"/>
      <c r="J35" s="107"/>
      <c r="K35" s="107"/>
      <c r="L35" s="107"/>
      <c r="M35" s="107"/>
      <c r="N35" s="107"/>
      <c r="O35" s="107"/>
    </row>
    <row r="36" spans="1:15" s="156" customFormat="1" x14ac:dyDescent="0.25">
      <c r="A36" s="192"/>
      <c r="B36" s="291" t="s">
        <v>2548</v>
      </c>
      <c r="C36" s="264"/>
      <c r="D36" s="265"/>
      <c r="E36" s="147"/>
      <c r="F36" s="107"/>
      <c r="G36" s="107"/>
      <c r="H36" s="107"/>
      <c r="I36" s="148"/>
      <c r="J36" s="107"/>
      <c r="K36" s="107"/>
      <c r="L36" s="107"/>
      <c r="M36" s="107"/>
      <c r="N36" s="107"/>
      <c r="O36" s="107"/>
    </row>
    <row r="37" spans="1:15" s="156" customFormat="1" ht="39.6" x14ac:dyDescent="0.25">
      <c r="A37" s="192">
        <v>23</v>
      </c>
      <c r="B37" s="240" t="s">
        <v>2549</v>
      </c>
      <c r="C37" s="236" t="s">
        <v>347</v>
      </c>
      <c r="D37" s="247">
        <v>7</v>
      </c>
      <c r="E37" s="147"/>
      <c r="F37" s="107"/>
      <c r="G37" s="107"/>
      <c r="H37" s="107"/>
      <c r="I37" s="148"/>
      <c r="J37" s="107"/>
      <c r="K37" s="107"/>
      <c r="L37" s="107"/>
      <c r="M37" s="107"/>
      <c r="N37" s="107"/>
      <c r="O37" s="107"/>
    </row>
    <row r="38" spans="1:15" s="156" customFormat="1" x14ac:dyDescent="0.25">
      <c r="A38" s="192">
        <v>24</v>
      </c>
      <c r="B38" s="240" t="s">
        <v>2550</v>
      </c>
      <c r="C38" s="236" t="s">
        <v>347</v>
      </c>
      <c r="D38" s="247">
        <v>6</v>
      </c>
      <c r="E38" s="147"/>
      <c r="F38" s="107"/>
      <c r="G38" s="107"/>
      <c r="H38" s="107"/>
      <c r="I38" s="148"/>
      <c r="J38" s="107"/>
      <c r="K38" s="107"/>
      <c r="L38" s="107"/>
      <c r="M38" s="107"/>
      <c r="N38" s="107"/>
      <c r="O38" s="107"/>
    </row>
    <row r="39" spans="1:15" s="156" customFormat="1" ht="39.6" x14ac:dyDescent="0.25">
      <c r="A39" s="192">
        <v>25</v>
      </c>
      <c r="B39" s="193" t="s">
        <v>2551</v>
      </c>
      <c r="C39" s="236" t="s">
        <v>56</v>
      </c>
      <c r="D39" s="247">
        <v>137</v>
      </c>
      <c r="E39" s="147"/>
      <c r="F39" s="107"/>
      <c r="G39" s="107"/>
      <c r="H39" s="107"/>
      <c r="I39" s="148"/>
      <c r="J39" s="107"/>
      <c r="K39" s="107"/>
      <c r="L39" s="107"/>
      <c r="M39" s="107"/>
      <c r="N39" s="107"/>
      <c r="O39" s="107"/>
    </row>
    <row r="40" spans="1:15" s="156" customFormat="1" ht="39.6" x14ac:dyDescent="0.25">
      <c r="A40" s="192">
        <v>25</v>
      </c>
      <c r="B40" s="240" t="s">
        <v>2552</v>
      </c>
      <c r="C40" s="236" t="s">
        <v>56</v>
      </c>
      <c r="D40" s="247">
        <v>49</v>
      </c>
      <c r="E40" s="147"/>
      <c r="F40" s="107"/>
      <c r="G40" s="107"/>
      <c r="H40" s="107"/>
      <c r="I40" s="148"/>
      <c r="J40" s="107"/>
      <c r="K40" s="107"/>
      <c r="L40" s="107"/>
      <c r="M40" s="107"/>
      <c r="N40" s="107"/>
      <c r="O40" s="107"/>
    </row>
    <row r="41" spans="1:15" s="156" customFormat="1" ht="39.6" x14ac:dyDescent="0.25">
      <c r="A41" s="192">
        <v>26</v>
      </c>
      <c r="B41" s="240" t="s">
        <v>2553</v>
      </c>
      <c r="C41" s="236" t="s">
        <v>56</v>
      </c>
      <c r="D41" s="299">
        <v>72</v>
      </c>
      <c r="E41" s="147"/>
      <c r="F41" s="107"/>
      <c r="G41" s="107"/>
      <c r="H41" s="107"/>
      <c r="I41" s="148"/>
      <c r="J41" s="107"/>
      <c r="K41" s="107"/>
      <c r="L41" s="107"/>
      <c r="M41" s="107"/>
      <c r="N41" s="107"/>
      <c r="O41" s="107"/>
    </row>
    <row r="42" spans="1:15" s="156" customFormat="1" ht="39.6" x14ac:dyDescent="0.25">
      <c r="A42" s="192">
        <v>26</v>
      </c>
      <c r="B42" s="240" t="s">
        <v>2554</v>
      </c>
      <c r="C42" s="236" t="s">
        <v>56</v>
      </c>
      <c r="D42" s="247">
        <v>118</v>
      </c>
      <c r="E42" s="147"/>
      <c r="F42" s="107"/>
      <c r="G42" s="107"/>
      <c r="H42" s="107"/>
      <c r="I42" s="148"/>
      <c r="J42" s="107"/>
      <c r="K42" s="107"/>
      <c r="L42" s="107"/>
      <c r="M42" s="107"/>
      <c r="N42" s="107"/>
      <c r="O42" s="107"/>
    </row>
    <row r="43" spans="1:15" s="156" customFormat="1" ht="39.6" x14ac:dyDescent="0.25">
      <c r="A43" s="192">
        <v>27</v>
      </c>
      <c r="B43" s="240" t="s">
        <v>2496</v>
      </c>
      <c r="C43" s="236" t="s">
        <v>56</v>
      </c>
      <c r="D43" s="299">
        <v>31</v>
      </c>
      <c r="E43" s="147"/>
      <c r="F43" s="107"/>
      <c r="G43" s="107"/>
      <c r="H43" s="107"/>
      <c r="I43" s="148"/>
      <c r="J43" s="107"/>
      <c r="K43" s="107"/>
      <c r="L43" s="107"/>
      <c r="M43" s="107"/>
      <c r="N43" s="107"/>
      <c r="O43" s="107"/>
    </row>
    <row r="44" spans="1:15" s="156" customFormat="1" ht="26.4" x14ac:dyDescent="0.25">
      <c r="A44" s="192">
        <v>27</v>
      </c>
      <c r="B44" s="240" t="s">
        <v>2497</v>
      </c>
      <c r="C44" s="236" t="s">
        <v>56</v>
      </c>
      <c r="D44" s="299">
        <v>203</v>
      </c>
      <c r="E44" s="147"/>
      <c r="F44" s="107"/>
      <c r="G44" s="107"/>
      <c r="H44" s="107"/>
      <c r="I44" s="148"/>
      <c r="J44" s="107"/>
      <c r="K44" s="107"/>
      <c r="L44" s="107"/>
      <c r="M44" s="107"/>
      <c r="N44" s="107"/>
      <c r="O44" s="107"/>
    </row>
    <row r="45" spans="1:15" s="156" customFormat="1" ht="26.4" x14ac:dyDescent="0.25">
      <c r="A45" s="192">
        <v>28</v>
      </c>
      <c r="B45" s="240" t="s">
        <v>2555</v>
      </c>
      <c r="C45" s="236" t="s">
        <v>56</v>
      </c>
      <c r="D45" s="299">
        <v>250</v>
      </c>
      <c r="E45" s="147"/>
      <c r="F45" s="107"/>
      <c r="G45" s="107"/>
      <c r="H45" s="107"/>
      <c r="I45" s="148"/>
      <c r="J45" s="107"/>
      <c r="K45" s="107"/>
      <c r="L45" s="107"/>
      <c r="M45" s="107"/>
      <c r="N45" s="107"/>
      <c r="O45" s="107"/>
    </row>
    <row r="46" spans="1:15" s="156" customFormat="1" ht="26.4" x14ac:dyDescent="0.25">
      <c r="A46" s="192">
        <v>29</v>
      </c>
      <c r="B46" s="240" t="s">
        <v>2556</v>
      </c>
      <c r="C46" s="236" t="s">
        <v>56</v>
      </c>
      <c r="D46" s="299">
        <v>97</v>
      </c>
      <c r="E46" s="147"/>
      <c r="F46" s="107"/>
      <c r="G46" s="107"/>
      <c r="H46" s="107"/>
      <c r="I46" s="148"/>
      <c r="J46" s="107"/>
      <c r="K46" s="107"/>
      <c r="L46" s="107"/>
      <c r="M46" s="107"/>
      <c r="N46" s="107"/>
      <c r="O46" s="107"/>
    </row>
    <row r="47" spans="1:15" s="156" customFormat="1" x14ac:dyDescent="0.25">
      <c r="A47" s="192">
        <v>30</v>
      </c>
      <c r="B47" s="240" t="s">
        <v>2557</v>
      </c>
      <c r="C47" s="236" t="s">
        <v>56</v>
      </c>
      <c r="D47" s="247">
        <v>44</v>
      </c>
      <c r="E47" s="147"/>
      <c r="F47" s="107"/>
      <c r="G47" s="107"/>
      <c r="H47" s="107"/>
      <c r="I47" s="148"/>
      <c r="J47" s="107"/>
      <c r="K47" s="107"/>
      <c r="L47" s="107"/>
      <c r="M47" s="107"/>
      <c r="N47" s="107"/>
      <c r="O47" s="107"/>
    </row>
    <row r="48" spans="1:15" s="156" customFormat="1" ht="26.4" x14ac:dyDescent="0.25">
      <c r="A48" s="192">
        <v>31</v>
      </c>
      <c r="B48" s="240" t="s">
        <v>2558</v>
      </c>
      <c r="C48" s="236" t="s">
        <v>56</v>
      </c>
      <c r="D48" s="247">
        <v>40</v>
      </c>
      <c r="E48" s="147"/>
      <c r="F48" s="107"/>
      <c r="G48" s="107"/>
      <c r="H48" s="107"/>
      <c r="I48" s="148"/>
      <c r="J48" s="107"/>
      <c r="K48" s="107"/>
      <c r="L48" s="107"/>
      <c r="M48" s="107"/>
      <c r="N48" s="107"/>
      <c r="O48" s="107"/>
    </row>
    <row r="49" spans="1:1025" s="156" customFormat="1" ht="26.4" x14ac:dyDescent="0.25">
      <c r="A49" s="192">
        <v>32</v>
      </c>
      <c r="B49" s="240" t="s">
        <v>2499</v>
      </c>
      <c r="C49" s="236" t="s">
        <v>56</v>
      </c>
      <c r="D49" s="247">
        <v>119</v>
      </c>
      <c r="E49" s="147"/>
      <c r="F49" s="107"/>
      <c r="G49" s="107"/>
      <c r="H49" s="107"/>
      <c r="I49" s="148"/>
      <c r="J49" s="107"/>
      <c r="K49" s="107"/>
      <c r="L49" s="107"/>
      <c r="M49" s="107"/>
      <c r="N49" s="107"/>
      <c r="O49" s="107"/>
    </row>
    <row r="50" spans="1:1025" s="156" customFormat="1" x14ac:dyDescent="0.25">
      <c r="A50" s="192">
        <v>33</v>
      </c>
      <c r="B50" s="240" t="s">
        <v>2559</v>
      </c>
      <c r="C50" s="236" t="s">
        <v>56</v>
      </c>
      <c r="D50" s="247">
        <v>231</v>
      </c>
      <c r="E50" s="147"/>
      <c r="F50" s="107"/>
      <c r="G50" s="107"/>
      <c r="H50" s="107"/>
      <c r="I50" s="148"/>
      <c r="J50" s="107"/>
      <c r="K50" s="107"/>
      <c r="L50" s="107"/>
      <c r="M50" s="107"/>
      <c r="N50" s="107"/>
      <c r="O50" s="107"/>
    </row>
    <row r="51" spans="1:1025" s="156" customFormat="1" ht="26.4" x14ac:dyDescent="0.25">
      <c r="A51" s="192">
        <v>34</v>
      </c>
      <c r="B51" s="240" t="s">
        <v>2500</v>
      </c>
      <c r="C51" s="236" t="s">
        <v>347</v>
      </c>
      <c r="D51" s="247">
        <v>4</v>
      </c>
      <c r="E51" s="147"/>
      <c r="F51" s="107"/>
      <c r="G51" s="107"/>
      <c r="H51" s="107"/>
      <c r="I51" s="148"/>
      <c r="J51" s="107"/>
      <c r="K51" s="107"/>
      <c r="L51" s="107"/>
      <c r="M51" s="107"/>
      <c r="N51" s="107"/>
      <c r="O51" s="107"/>
    </row>
    <row r="52" spans="1:1025" s="156" customFormat="1" ht="26.4" x14ac:dyDescent="0.25">
      <c r="A52" s="192">
        <v>35</v>
      </c>
      <c r="B52" s="240" t="s">
        <v>2560</v>
      </c>
      <c r="C52" s="236" t="s">
        <v>347</v>
      </c>
      <c r="D52" s="247">
        <v>2</v>
      </c>
      <c r="E52" s="147"/>
      <c r="F52" s="107"/>
      <c r="G52" s="107"/>
      <c r="H52" s="107"/>
      <c r="I52" s="148"/>
      <c r="J52" s="107"/>
      <c r="K52" s="107"/>
      <c r="L52" s="107"/>
      <c r="M52" s="107"/>
      <c r="N52" s="107"/>
      <c r="O52" s="107"/>
    </row>
    <row r="53" spans="1:1025" s="156" customFormat="1" ht="26.4" x14ac:dyDescent="0.25">
      <c r="A53" s="192">
        <v>36</v>
      </c>
      <c r="B53" s="240" t="s">
        <v>2561</v>
      </c>
      <c r="C53" s="236" t="s">
        <v>347</v>
      </c>
      <c r="D53" s="247">
        <v>4</v>
      </c>
      <c r="E53" s="147"/>
      <c r="F53" s="107"/>
      <c r="G53" s="107"/>
      <c r="H53" s="107"/>
      <c r="I53" s="148"/>
      <c r="J53" s="107"/>
      <c r="K53" s="107"/>
      <c r="L53" s="107"/>
      <c r="M53" s="107"/>
      <c r="N53" s="107"/>
      <c r="O53" s="107"/>
    </row>
    <row r="54" spans="1:1025" s="156" customFormat="1" x14ac:dyDescent="0.25">
      <c r="A54" s="192">
        <v>37</v>
      </c>
      <c r="B54" s="240" t="s">
        <v>2562</v>
      </c>
      <c r="C54" s="236" t="s">
        <v>59</v>
      </c>
      <c r="D54" s="247">
        <v>15</v>
      </c>
      <c r="E54" s="147"/>
      <c r="F54" s="107"/>
      <c r="G54" s="107"/>
      <c r="H54" s="107"/>
      <c r="I54" s="148"/>
      <c r="J54" s="107"/>
      <c r="K54" s="107"/>
      <c r="L54" s="107"/>
      <c r="M54" s="107"/>
      <c r="N54" s="107"/>
      <c r="O54" s="107"/>
    </row>
    <row r="55" spans="1:1025" s="156" customFormat="1" x14ac:dyDescent="0.25">
      <c r="A55" s="192">
        <v>38</v>
      </c>
      <c r="B55" s="234" t="s">
        <v>2563</v>
      </c>
      <c r="C55" s="245" t="s">
        <v>347</v>
      </c>
      <c r="D55" s="299">
        <v>15</v>
      </c>
      <c r="E55" s="147"/>
      <c r="F55" s="107"/>
      <c r="G55" s="107"/>
      <c r="H55" s="107"/>
      <c r="I55" s="148"/>
      <c r="J55" s="107"/>
      <c r="K55" s="107"/>
      <c r="L55" s="107"/>
      <c r="M55" s="107"/>
      <c r="N55" s="107"/>
      <c r="O55" s="107"/>
    </row>
    <row r="56" spans="1:1025" s="156" customFormat="1" x14ac:dyDescent="0.25">
      <c r="A56" s="192">
        <v>39</v>
      </c>
      <c r="B56" s="235" t="s">
        <v>2564</v>
      </c>
      <c r="C56" s="236" t="s">
        <v>347</v>
      </c>
      <c r="D56" s="247">
        <v>27</v>
      </c>
      <c r="E56" s="147"/>
      <c r="F56" s="107"/>
      <c r="G56" s="107"/>
      <c r="H56" s="107"/>
      <c r="I56" s="148"/>
      <c r="J56" s="107"/>
      <c r="K56" s="107"/>
      <c r="L56" s="107"/>
      <c r="M56" s="107"/>
      <c r="N56" s="107"/>
      <c r="O56" s="107"/>
    </row>
    <row r="57" spans="1:1025" s="156" customFormat="1" x14ac:dyDescent="0.25">
      <c r="A57" s="192" t="s">
        <v>2424</v>
      </c>
      <c r="B57" s="235" t="s">
        <v>2565</v>
      </c>
      <c r="C57" s="236" t="s">
        <v>344</v>
      </c>
      <c r="D57" s="247">
        <v>1</v>
      </c>
      <c r="E57" s="147"/>
      <c r="F57" s="107"/>
      <c r="G57" s="107"/>
      <c r="H57" s="107"/>
      <c r="I57" s="148"/>
      <c r="J57" s="107"/>
      <c r="K57" s="107"/>
      <c r="L57" s="107"/>
      <c r="M57" s="107"/>
      <c r="N57" s="107"/>
      <c r="O57" s="107"/>
    </row>
    <row r="58" spans="1:1025" s="37" customFormat="1" x14ac:dyDescent="0.25">
      <c r="A58" s="38"/>
      <c r="B58" s="23"/>
      <c r="C58" s="39"/>
      <c r="D58" s="38"/>
      <c r="E58" s="40"/>
      <c r="F58" s="41"/>
      <c r="G58" s="42"/>
      <c r="H58" s="42"/>
      <c r="I58" s="43"/>
      <c r="J58" s="42"/>
      <c r="K58" s="43"/>
      <c r="L58" s="42"/>
      <c r="M58" s="43"/>
      <c r="N58" s="42"/>
      <c r="O58" s="57"/>
    </row>
    <row r="59" spans="1:1025" x14ac:dyDescent="0.25">
      <c r="J59" s="14" t="s">
        <v>45</v>
      </c>
      <c r="K59" s="44">
        <f>SUM(K10:K58)</f>
        <v>0</v>
      </c>
      <c r="L59" s="44">
        <f>SUM(L10:L58)</f>
        <v>0</v>
      </c>
      <c r="M59" s="44">
        <f>SUM(M10:M58)</f>
        <v>0</v>
      </c>
      <c r="N59" s="44">
        <f>SUM(N10:N58)</f>
        <v>0</v>
      </c>
      <c r="O59" s="45">
        <f>SUM(O10:O58)</f>
        <v>0</v>
      </c>
    </row>
    <row r="60" spans="1:1025" x14ac:dyDescent="0.25">
      <c r="J60" s="14"/>
      <c r="K60" s="58"/>
      <c r="L60" s="58"/>
      <c r="M60" s="58"/>
      <c r="N60" s="58"/>
      <c r="O60" s="59"/>
    </row>
    <row r="61" spans="1:1025" x14ac:dyDescent="0.25">
      <c r="B61" s="46" t="s">
        <v>2975</v>
      </c>
      <c r="E61" s="47"/>
    </row>
    <row r="62" spans="1:1025" x14ac:dyDescent="0.25">
      <c r="E62" s="47"/>
    </row>
    <row r="63" spans="1:1025" s="4" customFormat="1" x14ac:dyDescent="0.25">
      <c r="A63" s="3"/>
      <c r="B63" s="46" t="s">
        <v>2973</v>
      </c>
      <c r="C63" s="2"/>
      <c r="D63" s="3"/>
      <c r="E63" s="47"/>
      <c r="G63" s="5"/>
      <c r="H63" s="5"/>
      <c r="I63" s="5"/>
      <c r="J63" s="5"/>
      <c r="K63" s="5"/>
      <c r="L63" s="5"/>
      <c r="M63" s="5"/>
      <c r="N63" s="5"/>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c r="AKP63" s="6"/>
      <c r="AKQ63" s="6"/>
      <c r="AKR63" s="6"/>
      <c r="AKS63" s="6"/>
      <c r="AKT63" s="6"/>
      <c r="AKU63" s="6"/>
      <c r="AKV63" s="6"/>
      <c r="AKW63" s="6"/>
      <c r="AKX63" s="6"/>
      <c r="AKY63" s="6"/>
      <c r="AKZ63" s="6"/>
      <c r="ALA63" s="6"/>
      <c r="ALB63" s="6"/>
      <c r="ALC63" s="6"/>
      <c r="ALD63" s="6"/>
      <c r="ALE63" s="6"/>
      <c r="ALF63" s="6"/>
      <c r="ALG63" s="6"/>
      <c r="ALH63" s="6"/>
      <c r="ALI63" s="6"/>
      <c r="ALJ63" s="6"/>
      <c r="ALK63" s="6"/>
      <c r="ALL63" s="6"/>
      <c r="ALM63" s="6"/>
      <c r="ALN63" s="6"/>
      <c r="ALO63" s="6"/>
      <c r="ALP63" s="6"/>
      <c r="ALQ63" s="6"/>
      <c r="ALR63" s="6"/>
      <c r="ALS63" s="6"/>
      <c r="ALT63" s="6"/>
      <c r="ALU63" s="6"/>
      <c r="ALV63" s="6"/>
      <c r="ALW63" s="6"/>
      <c r="ALX63" s="6"/>
      <c r="ALY63" s="6"/>
      <c r="ALZ63" s="6"/>
      <c r="AMA63" s="6"/>
      <c r="AMB63" s="6"/>
      <c r="AMC63" s="6"/>
      <c r="AMD63" s="6"/>
      <c r="AME63" s="6"/>
      <c r="AMF63" s="6"/>
      <c r="AMG63" s="6"/>
      <c r="AMH63" s="6"/>
      <c r="AMI63" s="6"/>
      <c r="AMJ63" s="6"/>
      <c r="AMK63" s="6"/>
    </row>
    <row r="64" spans="1:1025" s="4" customFormat="1" x14ac:dyDescent="0.25">
      <c r="A64" s="3"/>
      <c r="B64" s="1"/>
      <c r="C64" s="2"/>
      <c r="D64" s="3"/>
      <c r="E64" s="47"/>
      <c r="G64" s="5"/>
      <c r="H64" s="5"/>
      <c r="I64" s="5"/>
      <c r="J64" s="5"/>
      <c r="K64" s="5"/>
      <c r="L64" s="5"/>
      <c r="M64" s="5"/>
      <c r="N64" s="5"/>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c r="AKP64" s="6"/>
      <c r="AKQ64" s="6"/>
      <c r="AKR64" s="6"/>
      <c r="AKS64" s="6"/>
      <c r="AKT64" s="6"/>
      <c r="AKU64" s="6"/>
      <c r="AKV64" s="6"/>
      <c r="AKW64" s="6"/>
      <c r="AKX64" s="6"/>
      <c r="AKY64" s="6"/>
      <c r="AKZ64" s="6"/>
      <c r="ALA64" s="6"/>
      <c r="ALB64" s="6"/>
      <c r="ALC64" s="6"/>
      <c r="ALD64" s="6"/>
      <c r="ALE64" s="6"/>
      <c r="ALF64" s="6"/>
      <c r="ALG64" s="6"/>
      <c r="ALH64" s="6"/>
      <c r="ALI64" s="6"/>
      <c r="ALJ64" s="6"/>
      <c r="ALK64" s="6"/>
      <c r="ALL64" s="6"/>
      <c r="ALM64" s="6"/>
      <c r="ALN64" s="6"/>
      <c r="ALO64" s="6"/>
      <c r="ALP64" s="6"/>
      <c r="ALQ64" s="6"/>
      <c r="ALR64" s="6"/>
      <c r="ALS64" s="6"/>
      <c r="ALT64" s="6"/>
      <c r="ALU64" s="6"/>
      <c r="ALV64" s="6"/>
      <c r="ALW64" s="6"/>
      <c r="ALX64" s="6"/>
      <c r="ALY64" s="6"/>
      <c r="ALZ64" s="6"/>
      <c r="AMA64" s="6"/>
      <c r="AMB64" s="6"/>
      <c r="AMC64" s="6"/>
      <c r="AMD64" s="6"/>
      <c r="AME64" s="6"/>
      <c r="AMF64" s="6"/>
      <c r="AMG64" s="6"/>
      <c r="AMH64" s="6"/>
      <c r="AMI64" s="6"/>
      <c r="AMJ64" s="6"/>
      <c r="AMK64" s="6"/>
    </row>
  </sheetData>
  <mergeCells count="6">
    <mergeCell ref="K7:O7"/>
    <mergeCell ref="A7:A8"/>
    <mergeCell ref="B7:B8"/>
    <mergeCell ref="C7:C8"/>
    <mergeCell ref="D7:D8"/>
    <mergeCell ref="E7:J7"/>
  </mergeCells>
  <conditionalFormatting sqref="D17">
    <cfRule type="cellIs" dxfId="7" priority="1" operator="equal">
      <formula>0</formula>
    </cfRule>
    <cfRule type="expression" dxfId="6"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2-6
&amp;"Arial,Treknraksts"&amp;UAPGAISMOJUMA TĪKLI.</oddHeader>
    <oddFooter>&amp;C&amp;8&amp;P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K48"/>
  <sheetViews>
    <sheetView zoomScaleNormal="100" workbookViewId="0">
      <selection activeCell="C4" sqref="C4"/>
    </sheetView>
  </sheetViews>
  <sheetFormatPr defaultColWidth="9.109375" defaultRowHeight="13.2" x14ac:dyDescent="0.25"/>
  <cols>
    <col min="1" max="1" width="7.44140625" style="3" customWidth="1"/>
    <col min="2" max="2" width="36.109375" style="1" customWidth="1"/>
    <col min="3" max="3" width="6" style="2" customWidth="1"/>
    <col min="4" max="4" width="8.6640625" style="3" customWidth="1"/>
    <col min="5" max="5" width="6.33203125" style="3" customWidth="1"/>
    <col min="6" max="6" width="6.5546875" style="4" customWidth="1"/>
    <col min="7" max="7" width="7.33203125" style="5" customWidth="1"/>
    <col min="8" max="8" width="9.6640625" style="5" customWidth="1"/>
    <col min="9" max="9" width="6.33203125" style="5" customWidth="1"/>
    <col min="10" max="10" width="8.88671875" style="5" customWidth="1"/>
    <col min="11" max="11" width="8.44140625" style="5" customWidth="1"/>
    <col min="12" max="13" width="10.109375" style="5" customWidth="1"/>
    <col min="14" max="14" width="8.44140625" style="5" customWidth="1"/>
    <col min="15" max="15" width="11.109375" style="6" customWidth="1"/>
    <col min="16" max="16384" width="9.109375" style="6"/>
  </cols>
  <sheetData>
    <row r="1" spans="1:16" ht="13.8" x14ac:dyDescent="0.25">
      <c r="A1" s="48" t="s">
        <v>1</v>
      </c>
      <c r="B1" s="49"/>
      <c r="C1" s="68" t="str">
        <f>ĀŪ1!E1</f>
        <v>SPECIALIZĒTIE DARBI- ĀRĒJIE TĪKLI, SISTĒMAS</v>
      </c>
      <c r="D1" s="50"/>
      <c r="E1" s="50"/>
      <c r="F1" s="51"/>
      <c r="G1" s="52"/>
      <c r="H1" s="52"/>
      <c r="I1" s="52"/>
      <c r="J1" s="52"/>
      <c r="K1" s="52"/>
      <c r="L1" s="52"/>
      <c r="M1" s="52"/>
      <c r="N1" s="52"/>
      <c r="O1" s="53"/>
    </row>
    <row r="2" spans="1:16" ht="13.8" x14ac:dyDescent="0.25">
      <c r="A2" s="48" t="s">
        <v>2</v>
      </c>
      <c r="B2" s="49"/>
      <c r="C2" s="61" t="str">
        <f>KOPS!D2</f>
        <v>BIROJU ĒKAS JAUNBŪVE</v>
      </c>
      <c r="D2" s="50"/>
      <c r="E2" s="50"/>
      <c r="F2" s="51"/>
      <c r="G2" s="52"/>
      <c r="H2" s="52"/>
      <c r="I2" s="52"/>
      <c r="J2" s="52"/>
      <c r="K2" s="52"/>
      <c r="L2" s="52"/>
      <c r="M2" s="52"/>
      <c r="N2" s="52"/>
      <c r="O2" s="53"/>
    </row>
    <row r="3" spans="1:16" ht="13.8" x14ac:dyDescent="0.25">
      <c r="A3" s="48" t="s">
        <v>3</v>
      </c>
      <c r="B3" s="49"/>
      <c r="C3" s="61" t="str">
        <f>KOPS!D3</f>
        <v>STIGU IELĀ 14, RĪGĀ</v>
      </c>
      <c r="D3" s="50"/>
      <c r="E3" s="50"/>
      <c r="F3" s="51"/>
      <c r="G3" s="52"/>
      <c r="H3" s="52"/>
      <c r="I3" s="52"/>
      <c r="J3" s="52"/>
      <c r="K3" s="52"/>
      <c r="L3" s="52"/>
      <c r="M3" s="52"/>
      <c r="N3" s="52"/>
      <c r="O3" s="53"/>
    </row>
    <row r="4" spans="1:16" ht="13.8" x14ac:dyDescent="0.25">
      <c r="A4" s="48" t="s">
        <v>4</v>
      </c>
      <c r="B4" s="49"/>
      <c r="C4" s="113"/>
      <c r="D4" s="50"/>
      <c r="E4" s="50"/>
      <c r="F4" s="51"/>
      <c r="G4" s="52"/>
      <c r="H4" s="52"/>
      <c r="I4" s="52"/>
      <c r="J4" s="52"/>
      <c r="K4" s="52"/>
      <c r="L4" s="52"/>
      <c r="M4" s="52"/>
      <c r="N4" s="52"/>
      <c r="O4" s="53"/>
    </row>
    <row r="5" spans="1:16" ht="14.4" x14ac:dyDescent="0.25">
      <c r="A5" s="48" t="s">
        <v>2615</v>
      </c>
      <c r="B5" s="49"/>
      <c r="C5" s="54"/>
      <c r="D5" s="50"/>
      <c r="E5" s="50"/>
      <c r="F5" s="51"/>
      <c r="G5" s="52"/>
      <c r="H5" s="52"/>
      <c r="I5" s="52"/>
      <c r="J5" s="52"/>
      <c r="K5" s="52"/>
      <c r="L5" s="52"/>
      <c r="M5" s="52"/>
      <c r="N5" s="55" t="s">
        <v>28</v>
      </c>
      <c r="O5" s="111">
        <f>O43</f>
        <v>0</v>
      </c>
    </row>
    <row r="6" spans="1:16" ht="13.8" x14ac:dyDescent="0.25">
      <c r="A6" s="10" t="str">
        <f>KOPT!A6</f>
        <v>Tāme sastādīta: 2020.gada februārī</v>
      </c>
      <c r="B6" s="49"/>
      <c r="C6" s="54"/>
      <c r="D6" s="50"/>
      <c r="E6" s="50"/>
      <c r="F6" s="51"/>
      <c r="G6" s="52"/>
      <c r="H6" s="52"/>
      <c r="I6" s="52"/>
      <c r="J6" s="52"/>
      <c r="K6" s="52"/>
      <c r="L6" s="52"/>
      <c r="M6" s="52"/>
      <c r="N6" s="52"/>
      <c r="O6" s="53"/>
    </row>
    <row r="7" spans="1:16" ht="20.25" customHeight="1" x14ac:dyDescent="0.25">
      <c r="A7" s="427" t="s">
        <v>5</v>
      </c>
      <c r="B7" s="442" t="s">
        <v>43</v>
      </c>
      <c r="C7" s="440" t="s">
        <v>6</v>
      </c>
      <c r="D7" s="427" t="s">
        <v>7</v>
      </c>
      <c r="E7" s="437" t="s">
        <v>8</v>
      </c>
      <c r="F7" s="437"/>
      <c r="G7" s="437"/>
      <c r="H7" s="437"/>
      <c r="I7" s="437"/>
      <c r="J7" s="439"/>
      <c r="K7" s="438" t="s">
        <v>11</v>
      </c>
      <c r="L7" s="437"/>
      <c r="M7" s="437"/>
      <c r="N7" s="437"/>
      <c r="O7" s="439"/>
      <c r="P7" s="9"/>
    </row>
    <row r="8" spans="1:16" ht="78.75" customHeight="1" x14ac:dyDescent="0.25">
      <c r="A8" s="428"/>
      <c r="B8" s="443"/>
      <c r="C8" s="441"/>
      <c r="D8" s="428"/>
      <c r="E8" s="7" t="s">
        <v>9</v>
      </c>
      <c r="F8" s="7" t="s">
        <v>29</v>
      </c>
      <c r="G8" s="8" t="s">
        <v>30</v>
      </c>
      <c r="H8" s="8" t="s">
        <v>41</v>
      </c>
      <c r="I8" s="8" t="s">
        <v>31</v>
      </c>
      <c r="J8" s="8" t="s">
        <v>32</v>
      </c>
      <c r="K8" s="8" t="s">
        <v>10</v>
      </c>
      <c r="L8" s="8" t="s">
        <v>30</v>
      </c>
      <c r="M8" s="8" t="s">
        <v>41</v>
      </c>
      <c r="N8" s="8" t="s">
        <v>31</v>
      </c>
      <c r="O8" s="8" t="s">
        <v>33</v>
      </c>
    </row>
    <row r="9" spans="1:16" x14ac:dyDescent="0.25">
      <c r="A9" s="16"/>
      <c r="B9" s="32"/>
      <c r="C9" s="28"/>
      <c r="D9" s="25"/>
      <c r="E9" s="34"/>
      <c r="F9" s="29"/>
      <c r="G9" s="31"/>
      <c r="H9" s="31"/>
      <c r="I9" s="35"/>
      <c r="J9" s="31"/>
      <c r="K9" s="35"/>
      <c r="L9" s="31"/>
      <c r="M9" s="35"/>
      <c r="N9" s="31"/>
      <c r="O9" s="36"/>
    </row>
    <row r="10" spans="1:16" s="156" customFormat="1" x14ac:dyDescent="0.25">
      <c r="A10" s="192">
        <v>1</v>
      </c>
      <c r="B10" s="327" t="s">
        <v>2617</v>
      </c>
      <c r="C10" s="333" t="s">
        <v>56</v>
      </c>
      <c r="D10" s="421">
        <v>45</v>
      </c>
      <c r="E10" s="147"/>
      <c r="F10" s="107"/>
      <c r="G10" s="107"/>
      <c r="H10" s="107"/>
      <c r="I10" s="148"/>
      <c r="J10" s="107"/>
      <c r="K10" s="107"/>
      <c r="L10" s="107"/>
      <c r="M10" s="107"/>
      <c r="N10" s="107"/>
      <c r="O10" s="107"/>
    </row>
    <row r="11" spans="1:16" s="156" customFormat="1" x14ac:dyDescent="0.25">
      <c r="A11" s="192" t="s">
        <v>687</v>
      </c>
      <c r="B11" s="371" t="s">
        <v>2789</v>
      </c>
      <c r="C11" s="422" t="s">
        <v>56</v>
      </c>
      <c r="D11" s="421">
        <v>45</v>
      </c>
      <c r="E11" s="147"/>
      <c r="F11" s="107"/>
      <c r="G11" s="107"/>
      <c r="H11" s="107"/>
      <c r="I11" s="148"/>
      <c r="J11" s="107"/>
      <c r="K11" s="107"/>
      <c r="L11" s="107"/>
      <c r="M11" s="107"/>
      <c r="N11" s="107"/>
      <c r="O11" s="107"/>
    </row>
    <row r="12" spans="1:16" s="156" customFormat="1" x14ac:dyDescent="0.25">
      <c r="A12" s="192">
        <v>2</v>
      </c>
      <c r="B12" s="371" t="s">
        <v>2790</v>
      </c>
      <c r="C12" s="422" t="s">
        <v>56</v>
      </c>
      <c r="D12" s="421">
        <v>45</v>
      </c>
      <c r="E12" s="147"/>
      <c r="F12" s="107"/>
      <c r="G12" s="107"/>
      <c r="H12" s="107"/>
      <c r="I12" s="148"/>
      <c r="J12" s="107"/>
      <c r="K12" s="107"/>
      <c r="L12" s="107"/>
      <c r="M12" s="107"/>
      <c r="N12" s="107"/>
      <c r="O12" s="107"/>
    </row>
    <row r="13" spans="1:16" s="156" customFormat="1" ht="26.4" x14ac:dyDescent="0.25">
      <c r="A13" s="192" t="s">
        <v>689</v>
      </c>
      <c r="B13" s="371" t="s">
        <v>2791</v>
      </c>
      <c r="C13" s="422" t="s">
        <v>59</v>
      </c>
      <c r="D13" s="421">
        <v>4</v>
      </c>
      <c r="E13" s="147"/>
      <c r="F13" s="107"/>
      <c r="G13" s="107"/>
      <c r="H13" s="107"/>
      <c r="I13" s="148"/>
      <c r="J13" s="107"/>
      <c r="K13" s="107"/>
      <c r="L13" s="107"/>
      <c r="M13" s="107"/>
      <c r="N13" s="107"/>
      <c r="O13" s="107"/>
    </row>
    <row r="14" spans="1:16" s="156" customFormat="1" ht="26.4" x14ac:dyDescent="0.25">
      <c r="A14" s="192">
        <v>3</v>
      </c>
      <c r="B14" s="371" t="s">
        <v>2792</v>
      </c>
      <c r="C14" s="422" t="s">
        <v>59</v>
      </c>
      <c r="D14" s="421">
        <v>2</v>
      </c>
      <c r="E14" s="147"/>
      <c r="F14" s="107"/>
      <c r="G14" s="107"/>
      <c r="H14" s="107"/>
      <c r="I14" s="148"/>
      <c r="J14" s="107"/>
      <c r="K14" s="107"/>
      <c r="L14" s="107"/>
      <c r="M14" s="107"/>
      <c r="N14" s="107"/>
      <c r="O14" s="107"/>
    </row>
    <row r="15" spans="1:16" s="156" customFormat="1" x14ac:dyDescent="0.25">
      <c r="A15" s="192" t="s">
        <v>679</v>
      </c>
      <c r="B15" s="335" t="s">
        <v>2618</v>
      </c>
      <c r="C15" s="333" t="s">
        <v>347</v>
      </c>
      <c r="D15" s="334">
        <v>21</v>
      </c>
      <c r="E15" s="147"/>
      <c r="F15" s="107"/>
      <c r="G15" s="107"/>
      <c r="H15" s="107"/>
      <c r="I15" s="148"/>
      <c r="J15" s="107"/>
      <c r="K15" s="107"/>
      <c r="L15" s="107"/>
      <c r="M15" s="107"/>
      <c r="N15" s="107"/>
      <c r="O15" s="107"/>
    </row>
    <row r="16" spans="1:16" s="156" customFormat="1" x14ac:dyDescent="0.25">
      <c r="A16" s="192">
        <v>4</v>
      </c>
      <c r="B16" s="335" t="s">
        <v>2619</v>
      </c>
      <c r="C16" s="333" t="s">
        <v>347</v>
      </c>
      <c r="D16" s="334">
        <v>3</v>
      </c>
      <c r="E16" s="147"/>
      <c r="F16" s="107"/>
      <c r="G16" s="107"/>
      <c r="H16" s="107"/>
      <c r="I16" s="148"/>
      <c r="J16" s="107"/>
      <c r="K16" s="107"/>
      <c r="L16" s="107"/>
      <c r="M16" s="107"/>
      <c r="N16" s="107"/>
      <c r="O16" s="107"/>
    </row>
    <row r="17" spans="1:15" s="156" customFormat="1" x14ac:dyDescent="0.25">
      <c r="A17" s="192" t="s">
        <v>692</v>
      </c>
      <c r="B17" s="335" t="s">
        <v>2620</v>
      </c>
      <c r="C17" s="333" t="s">
        <v>56</v>
      </c>
      <c r="D17" s="421">
        <v>160</v>
      </c>
      <c r="E17" s="147"/>
      <c r="F17" s="107"/>
      <c r="G17" s="107"/>
      <c r="H17" s="107"/>
      <c r="I17" s="148"/>
      <c r="J17" s="107"/>
      <c r="K17" s="107"/>
      <c r="L17" s="107"/>
      <c r="M17" s="107"/>
      <c r="N17" s="107"/>
      <c r="O17" s="107"/>
    </row>
    <row r="18" spans="1:15" s="156" customFormat="1" x14ac:dyDescent="0.25">
      <c r="A18" s="192">
        <v>5</v>
      </c>
      <c r="B18" s="335" t="s">
        <v>2621</v>
      </c>
      <c r="C18" s="333" t="s">
        <v>2622</v>
      </c>
      <c r="D18" s="362">
        <v>0.08</v>
      </c>
      <c r="E18" s="147"/>
      <c r="F18" s="107"/>
      <c r="G18" s="107"/>
      <c r="H18" s="107"/>
      <c r="I18" s="148"/>
      <c r="J18" s="107"/>
      <c r="K18" s="107"/>
      <c r="L18" s="107"/>
      <c r="M18" s="107"/>
      <c r="N18" s="107"/>
      <c r="O18" s="107"/>
    </row>
    <row r="19" spans="1:15" s="156" customFormat="1" x14ac:dyDescent="0.25">
      <c r="A19" s="192" t="s">
        <v>1937</v>
      </c>
      <c r="B19" s="335" t="s">
        <v>2623</v>
      </c>
      <c r="C19" s="333" t="s">
        <v>56</v>
      </c>
      <c r="D19" s="334">
        <v>60</v>
      </c>
      <c r="E19" s="147"/>
      <c r="F19" s="107"/>
      <c r="G19" s="107"/>
      <c r="H19" s="107"/>
      <c r="I19" s="148"/>
      <c r="J19" s="107"/>
      <c r="K19" s="107"/>
      <c r="L19" s="107"/>
      <c r="M19" s="107"/>
      <c r="N19" s="107"/>
      <c r="O19" s="107"/>
    </row>
    <row r="20" spans="1:15" s="239" customFormat="1" x14ac:dyDescent="0.25">
      <c r="A20" s="192">
        <v>6</v>
      </c>
      <c r="B20" s="335" t="s">
        <v>2624</v>
      </c>
      <c r="C20" s="333" t="s">
        <v>347</v>
      </c>
      <c r="D20" s="421">
        <v>3</v>
      </c>
      <c r="E20" s="147"/>
      <c r="F20" s="107"/>
      <c r="G20" s="107"/>
      <c r="H20" s="107"/>
      <c r="I20" s="148"/>
      <c r="J20" s="107"/>
      <c r="K20" s="107"/>
      <c r="L20" s="107"/>
      <c r="M20" s="107"/>
      <c r="N20" s="107"/>
      <c r="O20" s="107"/>
    </row>
    <row r="21" spans="1:15" s="156" customFormat="1" ht="26.4" x14ac:dyDescent="0.25">
      <c r="A21" s="192" t="s">
        <v>1941</v>
      </c>
      <c r="B21" s="327" t="s">
        <v>2625</v>
      </c>
      <c r="C21" s="333" t="s">
        <v>347</v>
      </c>
      <c r="D21" s="421">
        <v>3</v>
      </c>
      <c r="E21" s="147"/>
      <c r="F21" s="107"/>
      <c r="G21" s="107"/>
      <c r="H21" s="107"/>
      <c r="I21" s="148"/>
      <c r="J21" s="107"/>
      <c r="K21" s="107"/>
      <c r="L21" s="107"/>
      <c r="M21" s="107"/>
      <c r="N21" s="107"/>
      <c r="O21" s="107"/>
    </row>
    <row r="22" spans="1:15" s="156" customFormat="1" x14ac:dyDescent="0.25">
      <c r="A22" s="192">
        <v>7</v>
      </c>
      <c r="B22" s="327" t="s">
        <v>2626</v>
      </c>
      <c r="C22" s="333" t="s">
        <v>347</v>
      </c>
      <c r="D22" s="421">
        <v>3</v>
      </c>
      <c r="E22" s="147"/>
      <c r="F22" s="107"/>
      <c r="G22" s="107"/>
      <c r="H22" s="107"/>
      <c r="I22" s="148"/>
      <c r="J22" s="107"/>
      <c r="K22" s="107"/>
      <c r="L22" s="107"/>
      <c r="M22" s="107"/>
      <c r="N22" s="107"/>
      <c r="O22" s="107"/>
    </row>
    <row r="23" spans="1:15" s="156" customFormat="1" x14ac:dyDescent="0.25">
      <c r="A23" s="192" t="s">
        <v>1940</v>
      </c>
      <c r="B23" s="327" t="s">
        <v>2627</v>
      </c>
      <c r="C23" s="333" t="s">
        <v>59</v>
      </c>
      <c r="D23" s="334">
        <v>1</v>
      </c>
      <c r="E23" s="147"/>
      <c r="F23" s="107"/>
      <c r="G23" s="107"/>
      <c r="H23" s="107"/>
      <c r="I23" s="148"/>
      <c r="J23" s="107"/>
      <c r="K23" s="107"/>
      <c r="L23" s="107"/>
      <c r="M23" s="107"/>
      <c r="N23" s="107"/>
      <c r="O23" s="107"/>
    </row>
    <row r="24" spans="1:15" s="156" customFormat="1" x14ac:dyDescent="0.25">
      <c r="A24" s="192">
        <v>8</v>
      </c>
      <c r="B24" s="327" t="s">
        <v>2628</v>
      </c>
      <c r="C24" s="333" t="s">
        <v>347</v>
      </c>
      <c r="D24" s="334">
        <v>3</v>
      </c>
      <c r="E24" s="147"/>
      <c r="F24" s="107"/>
      <c r="G24" s="107"/>
      <c r="H24" s="107"/>
      <c r="I24" s="148"/>
      <c r="J24" s="107"/>
      <c r="K24" s="107"/>
      <c r="L24" s="107"/>
      <c r="M24" s="107"/>
      <c r="N24" s="107"/>
      <c r="O24" s="107"/>
    </row>
    <row r="25" spans="1:15" s="156" customFormat="1" ht="26.4" x14ac:dyDescent="0.25">
      <c r="A25" s="192" t="s">
        <v>1942</v>
      </c>
      <c r="B25" s="327" t="s">
        <v>2629</v>
      </c>
      <c r="C25" s="333" t="s">
        <v>347</v>
      </c>
      <c r="D25" s="421">
        <v>4</v>
      </c>
      <c r="E25" s="147"/>
      <c r="F25" s="107"/>
      <c r="G25" s="107"/>
      <c r="H25" s="107"/>
      <c r="I25" s="148"/>
      <c r="J25" s="107"/>
      <c r="K25" s="107"/>
      <c r="L25" s="107"/>
      <c r="M25" s="107"/>
      <c r="N25" s="107"/>
      <c r="O25" s="107"/>
    </row>
    <row r="26" spans="1:15" s="156" customFormat="1" ht="26.4" x14ac:dyDescent="0.25">
      <c r="A26" s="192">
        <v>9</v>
      </c>
      <c r="B26" s="327" t="s">
        <v>2793</v>
      </c>
      <c r="C26" s="333" t="s">
        <v>56</v>
      </c>
      <c r="D26" s="421">
        <v>60</v>
      </c>
      <c r="E26" s="147"/>
      <c r="F26" s="107"/>
      <c r="G26" s="107"/>
      <c r="H26" s="107"/>
      <c r="I26" s="148"/>
      <c r="J26" s="107"/>
      <c r="K26" s="107"/>
      <c r="L26" s="107"/>
      <c r="M26" s="107"/>
      <c r="N26" s="107"/>
      <c r="O26" s="107"/>
    </row>
    <row r="27" spans="1:15" s="156" customFormat="1" x14ac:dyDescent="0.25">
      <c r="A27" s="192" t="s">
        <v>1939</v>
      </c>
      <c r="B27" s="327" t="s">
        <v>2630</v>
      </c>
      <c r="C27" s="333" t="s">
        <v>56</v>
      </c>
      <c r="D27" s="334">
        <v>160</v>
      </c>
      <c r="E27" s="147"/>
      <c r="F27" s="107"/>
      <c r="G27" s="107"/>
      <c r="H27" s="107"/>
      <c r="I27" s="148"/>
      <c r="J27" s="107"/>
      <c r="K27" s="107"/>
      <c r="L27" s="107"/>
      <c r="M27" s="107"/>
      <c r="N27" s="107"/>
      <c r="O27" s="107"/>
    </row>
    <row r="28" spans="1:15" s="156" customFormat="1" ht="26.4" x14ac:dyDescent="0.25">
      <c r="A28" s="192">
        <v>10</v>
      </c>
      <c r="B28" s="337" t="s">
        <v>2631</v>
      </c>
      <c r="C28" s="333" t="s">
        <v>347</v>
      </c>
      <c r="D28" s="421">
        <v>100</v>
      </c>
      <c r="E28" s="147"/>
      <c r="F28" s="107"/>
      <c r="G28" s="107"/>
      <c r="H28" s="107"/>
      <c r="I28" s="148"/>
      <c r="J28" s="107"/>
      <c r="K28" s="107"/>
      <c r="L28" s="107"/>
      <c r="M28" s="107"/>
      <c r="N28" s="107"/>
      <c r="O28" s="107"/>
    </row>
    <row r="29" spans="1:15" s="156" customFormat="1" ht="26.4" x14ac:dyDescent="0.25">
      <c r="A29" s="192" t="s">
        <v>1938</v>
      </c>
      <c r="B29" s="423" t="s">
        <v>2794</v>
      </c>
      <c r="C29" s="422" t="s">
        <v>347</v>
      </c>
      <c r="D29" s="421">
        <v>60</v>
      </c>
      <c r="E29" s="147"/>
      <c r="F29" s="107"/>
      <c r="G29" s="107"/>
      <c r="H29" s="107"/>
      <c r="I29" s="148"/>
      <c r="J29" s="107"/>
      <c r="K29" s="107"/>
      <c r="L29" s="107"/>
      <c r="M29" s="107"/>
      <c r="N29" s="107"/>
      <c r="O29" s="107"/>
    </row>
    <row r="30" spans="1:15" s="156" customFormat="1" ht="26.4" x14ac:dyDescent="0.25">
      <c r="A30" s="192">
        <v>11</v>
      </c>
      <c r="B30" s="423" t="s">
        <v>2795</v>
      </c>
      <c r="C30" s="422" t="s">
        <v>347</v>
      </c>
      <c r="D30" s="421">
        <v>48</v>
      </c>
      <c r="E30" s="147"/>
      <c r="F30" s="107"/>
      <c r="G30" s="107"/>
      <c r="H30" s="107"/>
      <c r="I30" s="148"/>
      <c r="J30" s="107"/>
      <c r="K30" s="107"/>
      <c r="L30" s="107"/>
      <c r="M30" s="107"/>
      <c r="N30" s="107"/>
      <c r="O30" s="107"/>
    </row>
    <row r="31" spans="1:15" s="156" customFormat="1" ht="26.4" x14ac:dyDescent="0.25">
      <c r="A31" s="192" t="s">
        <v>219</v>
      </c>
      <c r="B31" s="327" t="s">
        <v>2632</v>
      </c>
      <c r="C31" s="333" t="s">
        <v>56</v>
      </c>
      <c r="D31" s="421">
        <v>80</v>
      </c>
      <c r="E31" s="147"/>
      <c r="F31" s="107"/>
      <c r="G31" s="107"/>
      <c r="H31" s="107"/>
      <c r="I31" s="148"/>
      <c r="J31" s="107"/>
      <c r="K31" s="107"/>
      <c r="L31" s="107"/>
      <c r="M31" s="107"/>
      <c r="N31" s="107"/>
      <c r="O31" s="107"/>
    </row>
    <row r="32" spans="1:15" s="156" customFormat="1" x14ac:dyDescent="0.25">
      <c r="A32" s="192">
        <v>12</v>
      </c>
      <c r="B32" s="327" t="s">
        <v>2633</v>
      </c>
      <c r="C32" s="333" t="s">
        <v>59</v>
      </c>
      <c r="D32" s="334">
        <v>3</v>
      </c>
      <c r="E32" s="147"/>
      <c r="F32" s="107"/>
      <c r="G32" s="107"/>
      <c r="H32" s="107"/>
      <c r="I32" s="148"/>
      <c r="J32" s="107"/>
      <c r="K32" s="107"/>
      <c r="L32" s="107"/>
      <c r="M32" s="107"/>
      <c r="N32" s="107"/>
      <c r="O32" s="107"/>
    </row>
    <row r="33" spans="1:1025" s="156" customFormat="1" x14ac:dyDescent="0.25">
      <c r="A33" s="192" t="s">
        <v>253</v>
      </c>
      <c r="B33" s="327" t="s">
        <v>2634</v>
      </c>
      <c r="C33" s="333" t="s">
        <v>56</v>
      </c>
      <c r="D33" s="421">
        <v>80</v>
      </c>
      <c r="E33" s="147"/>
      <c r="F33" s="107"/>
      <c r="G33" s="107"/>
      <c r="H33" s="107"/>
      <c r="I33" s="148"/>
      <c r="J33" s="107"/>
      <c r="K33" s="107"/>
      <c r="L33" s="107"/>
      <c r="M33" s="107"/>
      <c r="N33" s="107"/>
      <c r="O33" s="107"/>
    </row>
    <row r="34" spans="1:1025" s="156" customFormat="1" x14ac:dyDescent="0.25">
      <c r="A34" s="192">
        <v>13</v>
      </c>
      <c r="B34" s="327" t="s">
        <v>2635</v>
      </c>
      <c r="C34" s="333" t="s">
        <v>347</v>
      </c>
      <c r="D34" s="421">
        <v>3</v>
      </c>
      <c r="E34" s="147"/>
      <c r="F34" s="107"/>
      <c r="G34" s="107"/>
      <c r="H34" s="107"/>
      <c r="I34" s="148"/>
      <c r="J34" s="107"/>
      <c r="K34" s="107"/>
      <c r="L34" s="107"/>
      <c r="M34" s="107"/>
      <c r="N34" s="107"/>
      <c r="O34" s="107"/>
    </row>
    <row r="35" spans="1:1025" s="156" customFormat="1" x14ac:dyDescent="0.25">
      <c r="A35" s="192" t="s">
        <v>262</v>
      </c>
      <c r="B35" s="327" t="s">
        <v>2636</v>
      </c>
      <c r="C35" s="333" t="s">
        <v>56</v>
      </c>
      <c r="D35" s="421">
        <v>160</v>
      </c>
      <c r="E35" s="147"/>
      <c r="F35" s="107"/>
      <c r="G35" s="107"/>
      <c r="H35" s="107"/>
      <c r="I35" s="148"/>
      <c r="J35" s="107"/>
      <c r="K35" s="107"/>
      <c r="L35" s="107"/>
      <c r="M35" s="107"/>
      <c r="N35" s="107"/>
      <c r="O35" s="107"/>
    </row>
    <row r="36" spans="1:1025" s="156" customFormat="1" ht="26.4" x14ac:dyDescent="0.25">
      <c r="A36" s="192">
        <v>14</v>
      </c>
      <c r="B36" s="327" t="s">
        <v>2637</v>
      </c>
      <c r="C36" s="333" t="s">
        <v>347</v>
      </c>
      <c r="D36" s="334">
        <v>1</v>
      </c>
      <c r="E36" s="147"/>
      <c r="F36" s="107"/>
      <c r="G36" s="107"/>
      <c r="H36" s="107"/>
      <c r="I36" s="148"/>
      <c r="J36" s="107"/>
      <c r="K36" s="107"/>
      <c r="L36" s="107"/>
      <c r="M36" s="107"/>
      <c r="N36" s="107"/>
      <c r="O36" s="107"/>
    </row>
    <row r="37" spans="1:1025" s="156" customFormat="1" ht="26.4" x14ac:dyDescent="0.25">
      <c r="A37" s="192" t="s">
        <v>264</v>
      </c>
      <c r="B37" s="327" t="s">
        <v>2638</v>
      </c>
      <c r="C37" s="333" t="s">
        <v>344</v>
      </c>
      <c r="D37" s="334">
        <v>1</v>
      </c>
      <c r="E37" s="147"/>
      <c r="F37" s="107"/>
      <c r="G37" s="107"/>
      <c r="H37" s="107"/>
      <c r="I37" s="148"/>
      <c r="J37" s="107"/>
      <c r="K37" s="107"/>
      <c r="L37" s="107"/>
      <c r="M37" s="107"/>
      <c r="N37" s="107"/>
      <c r="O37" s="107"/>
    </row>
    <row r="38" spans="1:1025" s="156" customFormat="1" x14ac:dyDescent="0.25">
      <c r="A38" s="192">
        <v>15</v>
      </c>
      <c r="B38" s="327" t="s">
        <v>2521</v>
      </c>
      <c r="C38" s="333" t="s">
        <v>344</v>
      </c>
      <c r="D38" s="334">
        <v>1</v>
      </c>
      <c r="E38" s="147"/>
      <c r="F38" s="107"/>
      <c r="G38" s="107"/>
      <c r="H38" s="107"/>
      <c r="I38" s="148"/>
      <c r="J38" s="107"/>
      <c r="K38" s="107"/>
      <c r="L38" s="107"/>
      <c r="M38" s="107"/>
      <c r="N38" s="107"/>
      <c r="O38" s="107"/>
    </row>
    <row r="39" spans="1:1025" s="156" customFormat="1" ht="15.6" x14ac:dyDescent="0.25">
      <c r="A39" s="192" t="s">
        <v>267</v>
      </c>
      <c r="B39" s="327" t="s">
        <v>2639</v>
      </c>
      <c r="C39" s="333" t="s">
        <v>75</v>
      </c>
      <c r="D39" s="421">
        <v>30</v>
      </c>
      <c r="E39" s="147"/>
      <c r="F39" s="107"/>
      <c r="G39" s="107"/>
      <c r="H39" s="107"/>
      <c r="I39" s="148"/>
      <c r="J39" s="107"/>
      <c r="K39" s="107"/>
      <c r="L39" s="107"/>
      <c r="M39" s="107"/>
      <c r="N39" s="107"/>
      <c r="O39" s="107"/>
    </row>
    <row r="40" spans="1:1025" s="156" customFormat="1" ht="39.6" x14ac:dyDescent="0.25">
      <c r="A40" s="192">
        <v>16</v>
      </c>
      <c r="B40" s="336" t="s">
        <v>2640</v>
      </c>
      <c r="C40" s="333" t="s">
        <v>56</v>
      </c>
      <c r="D40" s="334">
        <v>1</v>
      </c>
      <c r="E40" s="147"/>
      <c r="F40" s="107"/>
      <c r="G40" s="107"/>
      <c r="H40" s="107"/>
      <c r="I40" s="148"/>
      <c r="J40" s="107"/>
      <c r="K40" s="107"/>
      <c r="L40" s="107"/>
      <c r="M40" s="107"/>
      <c r="N40" s="107"/>
      <c r="O40" s="107"/>
    </row>
    <row r="41" spans="1:1025" s="156" customFormat="1" x14ac:dyDescent="0.25">
      <c r="A41" s="192" t="s">
        <v>292</v>
      </c>
      <c r="B41" s="327" t="s">
        <v>2641</v>
      </c>
      <c r="C41" s="333" t="s">
        <v>347</v>
      </c>
      <c r="D41" s="334">
        <v>1</v>
      </c>
      <c r="E41" s="147"/>
      <c r="F41" s="107"/>
      <c r="G41" s="107"/>
      <c r="H41" s="107"/>
      <c r="I41" s="148"/>
      <c r="J41" s="107"/>
      <c r="K41" s="107"/>
      <c r="L41" s="107"/>
      <c r="M41" s="107"/>
      <c r="N41" s="107"/>
      <c r="O41" s="107"/>
    </row>
    <row r="42" spans="1:1025" s="37" customFormat="1" x14ac:dyDescent="0.25">
      <c r="A42" s="38"/>
      <c r="B42" s="23"/>
      <c r="C42" s="39"/>
      <c r="D42" s="38"/>
      <c r="E42" s="40"/>
      <c r="F42" s="41"/>
      <c r="G42" s="42"/>
      <c r="H42" s="42"/>
      <c r="I42" s="43"/>
      <c r="J42" s="42"/>
      <c r="K42" s="43"/>
      <c r="L42" s="42"/>
      <c r="M42" s="43"/>
      <c r="N42" s="42"/>
      <c r="O42" s="57"/>
    </row>
    <row r="43" spans="1:1025" x14ac:dyDescent="0.25">
      <c r="J43" s="14" t="s">
        <v>45</v>
      </c>
      <c r="K43" s="44">
        <f>SUM(K10:K42)</f>
        <v>0</v>
      </c>
      <c r="L43" s="44">
        <f>SUM(L10:L42)</f>
        <v>0</v>
      </c>
      <c r="M43" s="44">
        <f>SUM(M10:M42)</f>
        <v>0</v>
      </c>
      <c r="N43" s="44">
        <f>SUM(N10:N42)</f>
        <v>0</v>
      </c>
      <c r="O43" s="45">
        <f>SUM(O10:O42)</f>
        <v>0</v>
      </c>
    </row>
    <row r="44" spans="1:1025" x14ac:dyDescent="0.25">
      <c r="J44" s="14"/>
      <c r="K44" s="58"/>
      <c r="L44" s="58"/>
      <c r="M44" s="58"/>
      <c r="N44" s="58"/>
      <c r="O44" s="59"/>
    </row>
    <row r="45" spans="1:1025" x14ac:dyDescent="0.25">
      <c r="B45" s="46" t="s">
        <v>2975</v>
      </c>
      <c r="E45" s="47"/>
    </row>
    <row r="46" spans="1:1025" x14ac:dyDescent="0.25">
      <c r="E46" s="47"/>
    </row>
    <row r="47" spans="1:1025" s="4" customFormat="1" x14ac:dyDescent="0.25">
      <c r="A47" s="3"/>
      <c r="B47" s="46" t="s">
        <v>2973</v>
      </c>
      <c r="C47" s="2"/>
      <c r="D47" s="3"/>
      <c r="E47" s="47"/>
      <c r="G47" s="5"/>
      <c r="H47" s="5"/>
      <c r="I47" s="5"/>
      <c r="J47" s="5"/>
      <c r="K47" s="5"/>
      <c r="L47" s="5"/>
      <c r="M47" s="5"/>
      <c r="N47" s="5"/>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c r="AKP47" s="6"/>
      <c r="AKQ47" s="6"/>
      <c r="AKR47" s="6"/>
      <c r="AKS47" s="6"/>
      <c r="AKT47" s="6"/>
      <c r="AKU47" s="6"/>
      <c r="AKV47" s="6"/>
      <c r="AKW47" s="6"/>
      <c r="AKX47" s="6"/>
      <c r="AKY47" s="6"/>
      <c r="AKZ47" s="6"/>
      <c r="ALA47" s="6"/>
      <c r="ALB47" s="6"/>
      <c r="ALC47" s="6"/>
      <c r="ALD47" s="6"/>
      <c r="ALE47" s="6"/>
      <c r="ALF47" s="6"/>
      <c r="ALG47" s="6"/>
      <c r="ALH47" s="6"/>
      <c r="ALI47" s="6"/>
      <c r="ALJ47" s="6"/>
      <c r="ALK47" s="6"/>
      <c r="ALL47" s="6"/>
      <c r="ALM47" s="6"/>
      <c r="ALN47" s="6"/>
      <c r="ALO47" s="6"/>
      <c r="ALP47" s="6"/>
      <c r="ALQ47" s="6"/>
      <c r="ALR47" s="6"/>
      <c r="ALS47" s="6"/>
      <c r="ALT47" s="6"/>
      <c r="ALU47" s="6"/>
      <c r="ALV47" s="6"/>
      <c r="ALW47" s="6"/>
      <c r="ALX47" s="6"/>
      <c r="ALY47" s="6"/>
      <c r="ALZ47" s="6"/>
      <c r="AMA47" s="6"/>
      <c r="AMB47" s="6"/>
      <c r="AMC47" s="6"/>
      <c r="AMD47" s="6"/>
      <c r="AME47" s="6"/>
      <c r="AMF47" s="6"/>
      <c r="AMG47" s="6"/>
      <c r="AMH47" s="6"/>
      <c r="AMI47" s="6"/>
      <c r="AMJ47" s="6"/>
      <c r="AMK47" s="6"/>
    </row>
    <row r="48" spans="1:1025" s="4" customFormat="1" x14ac:dyDescent="0.25">
      <c r="A48" s="3"/>
      <c r="B48" s="1"/>
      <c r="C48" s="2"/>
      <c r="D48" s="3"/>
      <c r="E48" s="47"/>
      <c r="G48" s="5"/>
      <c r="H48" s="5"/>
      <c r="I48" s="5"/>
      <c r="J48" s="5"/>
      <c r="K48" s="5"/>
      <c r="L48" s="5"/>
      <c r="M48" s="5"/>
      <c r="N48" s="5"/>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c r="ALY48" s="6"/>
      <c r="ALZ48" s="6"/>
      <c r="AMA48" s="6"/>
      <c r="AMB48" s="6"/>
      <c r="AMC48" s="6"/>
      <c r="AMD48" s="6"/>
      <c r="AME48" s="6"/>
      <c r="AMF48" s="6"/>
      <c r="AMG48" s="6"/>
      <c r="AMH48" s="6"/>
      <c r="AMI48" s="6"/>
      <c r="AMJ48" s="6"/>
      <c r="AMK48" s="6"/>
    </row>
  </sheetData>
  <mergeCells count="6">
    <mergeCell ref="K7:O7"/>
    <mergeCell ref="A7:A8"/>
    <mergeCell ref="B7:B8"/>
    <mergeCell ref="C7:C8"/>
    <mergeCell ref="D7:D8"/>
    <mergeCell ref="E7:J7"/>
  </mergeCells>
  <phoneticPr fontId="32" type="noConversion"/>
  <conditionalFormatting sqref="D20">
    <cfRule type="cellIs" dxfId="5" priority="1" operator="equal">
      <formula>0</formula>
    </cfRule>
    <cfRule type="expression" dxfId="4"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2-7
&amp;"Arial,Treknraksts"&amp;UELEKTRONISKO SAKARU TĪKLI .</oddHeader>
    <oddFooter>&amp;C&amp;8&amp;P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
  <sheetViews>
    <sheetView zoomScaleNormal="100" workbookViewId="0">
      <selection activeCell="C4" sqref="C4"/>
    </sheetView>
  </sheetViews>
  <sheetFormatPr defaultColWidth="9.109375" defaultRowHeight="13.2" x14ac:dyDescent="0.25"/>
  <cols>
    <col min="1" max="1" width="7.44140625" style="3" customWidth="1"/>
    <col min="2" max="2" width="36.109375" style="1" customWidth="1"/>
    <col min="3" max="3" width="6" style="2" customWidth="1"/>
    <col min="4" max="4" width="8.6640625" style="3" customWidth="1"/>
    <col min="5" max="5" width="6.33203125" style="3" customWidth="1"/>
    <col min="6" max="6" width="6.5546875" style="4" customWidth="1"/>
    <col min="7" max="7" width="7.33203125" style="5" customWidth="1"/>
    <col min="8" max="8" width="9.6640625" style="5" customWidth="1"/>
    <col min="9" max="9" width="6.33203125" style="5" customWidth="1"/>
    <col min="10" max="10" width="8.88671875" style="5" customWidth="1"/>
    <col min="11" max="11" width="8.44140625" style="5" customWidth="1"/>
    <col min="12" max="13" width="10.109375" style="5" customWidth="1"/>
    <col min="14" max="14" width="8.44140625" style="5" customWidth="1"/>
    <col min="15" max="15" width="11.109375" style="6" customWidth="1"/>
    <col min="16" max="16384" width="9.109375" style="6"/>
  </cols>
  <sheetData>
    <row r="1" spans="1:16" ht="13.8" x14ac:dyDescent="0.25">
      <c r="A1" s="48" t="s">
        <v>1</v>
      </c>
      <c r="B1" s="49"/>
      <c r="C1" s="68" t="s">
        <v>460</v>
      </c>
      <c r="D1" s="50"/>
      <c r="E1" s="50"/>
      <c r="F1" s="51"/>
      <c r="G1" s="52"/>
      <c r="H1" s="52"/>
      <c r="I1" s="52"/>
      <c r="J1" s="52"/>
      <c r="K1" s="52"/>
      <c r="L1" s="52"/>
      <c r="M1" s="52"/>
      <c r="N1" s="52"/>
      <c r="O1" s="53"/>
    </row>
    <row r="2" spans="1:16" ht="13.8" x14ac:dyDescent="0.25">
      <c r="A2" s="48" t="s">
        <v>2</v>
      </c>
      <c r="B2" s="49"/>
      <c r="C2" s="61" t="str">
        <f>KOPS!D2</f>
        <v>BIROJU ĒKAS JAUNBŪVE</v>
      </c>
      <c r="D2" s="50"/>
      <c r="E2" s="50"/>
      <c r="F2" s="51"/>
      <c r="G2" s="52"/>
      <c r="H2" s="52"/>
      <c r="I2" s="52"/>
      <c r="J2" s="52"/>
      <c r="K2" s="52"/>
      <c r="L2" s="52"/>
      <c r="M2" s="52"/>
      <c r="N2" s="52"/>
      <c r="O2" s="53"/>
    </row>
    <row r="3" spans="1:16" ht="13.8" x14ac:dyDescent="0.25">
      <c r="A3" s="48" t="s">
        <v>3</v>
      </c>
      <c r="B3" s="49"/>
      <c r="C3" s="61" t="str">
        <f>KOPS!D3</f>
        <v>STIGU IELĀ 14, RĪGĀ</v>
      </c>
      <c r="D3" s="50"/>
      <c r="E3" s="50"/>
      <c r="F3" s="51"/>
      <c r="G3" s="52"/>
      <c r="H3" s="52"/>
      <c r="I3" s="52"/>
      <c r="J3" s="52"/>
      <c r="K3" s="52"/>
      <c r="L3" s="52"/>
      <c r="M3" s="52"/>
      <c r="N3" s="52"/>
      <c r="O3" s="53"/>
    </row>
    <row r="4" spans="1:16" ht="13.8" x14ac:dyDescent="0.25">
      <c r="A4" s="48" t="s">
        <v>4</v>
      </c>
      <c r="B4" s="49"/>
      <c r="C4" s="113"/>
      <c r="D4" s="50"/>
      <c r="E4" s="50"/>
      <c r="F4" s="51"/>
      <c r="G4" s="52"/>
      <c r="H4" s="52"/>
      <c r="I4" s="52"/>
      <c r="J4" s="52"/>
      <c r="K4" s="52"/>
      <c r="L4" s="52"/>
      <c r="M4" s="52"/>
      <c r="N4" s="52"/>
      <c r="O4" s="53"/>
    </row>
    <row r="5" spans="1:16" ht="14.4" x14ac:dyDescent="0.25">
      <c r="A5" s="48" t="s">
        <v>2601</v>
      </c>
      <c r="B5" s="49"/>
      <c r="C5" s="54"/>
      <c r="D5" s="50"/>
      <c r="E5" s="50"/>
      <c r="F5" s="51"/>
      <c r="G5" s="52"/>
      <c r="H5" s="52"/>
      <c r="I5" s="52"/>
      <c r="J5" s="52"/>
      <c r="K5" s="52"/>
      <c r="L5" s="52"/>
      <c r="M5" s="52"/>
      <c r="N5" s="55" t="s">
        <v>28</v>
      </c>
      <c r="O5" s="111">
        <f>O22</f>
        <v>0</v>
      </c>
    </row>
    <row r="6" spans="1:16" ht="13.8" x14ac:dyDescent="0.25">
      <c r="A6" s="10" t="str">
        <f>KOPT!A6</f>
        <v>Tāme sastādīta: 2020.gada februārī</v>
      </c>
      <c r="B6" s="49"/>
      <c r="C6" s="54"/>
      <c r="D6" s="50"/>
      <c r="E6" s="50"/>
      <c r="F6" s="51"/>
      <c r="G6" s="52"/>
      <c r="H6" s="52"/>
      <c r="I6" s="52"/>
      <c r="J6" s="52"/>
      <c r="K6" s="52"/>
      <c r="L6" s="52"/>
      <c r="M6" s="52"/>
      <c r="N6" s="52"/>
      <c r="O6" s="53"/>
    </row>
    <row r="7" spans="1:16" ht="20.25" customHeight="1" x14ac:dyDescent="0.25">
      <c r="A7" s="427" t="s">
        <v>5</v>
      </c>
      <c r="B7" s="442" t="s">
        <v>43</v>
      </c>
      <c r="C7" s="440" t="s">
        <v>6</v>
      </c>
      <c r="D7" s="427" t="s">
        <v>7</v>
      </c>
      <c r="E7" s="437" t="s">
        <v>8</v>
      </c>
      <c r="F7" s="437"/>
      <c r="G7" s="437"/>
      <c r="H7" s="437"/>
      <c r="I7" s="437"/>
      <c r="J7" s="439"/>
      <c r="K7" s="438" t="s">
        <v>11</v>
      </c>
      <c r="L7" s="437"/>
      <c r="M7" s="437"/>
      <c r="N7" s="437"/>
      <c r="O7" s="439"/>
      <c r="P7" s="9"/>
    </row>
    <row r="8" spans="1:16" ht="78.75" customHeight="1" x14ac:dyDescent="0.25">
      <c r="A8" s="428"/>
      <c r="B8" s="443"/>
      <c r="C8" s="441"/>
      <c r="D8" s="428"/>
      <c r="E8" s="7" t="s">
        <v>9</v>
      </c>
      <c r="F8" s="7" t="s">
        <v>29</v>
      </c>
      <c r="G8" s="8" t="s">
        <v>30</v>
      </c>
      <c r="H8" s="8" t="s">
        <v>41</v>
      </c>
      <c r="I8" s="8" t="s">
        <v>31</v>
      </c>
      <c r="J8" s="8" t="s">
        <v>32</v>
      </c>
      <c r="K8" s="8" t="s">
        <v>10</v>
      </c>
      <c r="L8" s="8" t="s">
        <v>30</v>
      </c>
      <c r="M8" s="8" t="s">
        <v>41</v>
      </c>
      <c r="N8" s="8" t="s">
        <v>31</v>
      </c>
      <c r="O8" s="8" t="s">
        <v>33</v>
      </c>
    </row>
    <row r="9" spans="1:16" x14ac:dyDescent="0.25">
      <c r="A9" s="16"/>
      <c r="B9" s="32"/>
      <c r="C9" s="28"/>
      <c r="D9" s="25"/>
      <c r="E9" s="34"/>
      <c r="F9" s="29"/>
      <c r="G9" s="31"/>
      <c r="H9" s="31"/>
      <c r="I9" s="35"/>
      <c r="J9" s="31"/>
      <c r="K9" s="35"/>
      <c r="L9" s="31"/>
      <c r="M9" s="35"/>
      <c r="N9" s="31"/>
      <c r="O9" s="36"/>
    </row>
    <row r="10" spans="1:16" s="156" customFormat="1" ht="26.4" x14ac:dyDescent="0.25">
      <c r="A10" s="192" t="s">
        <v>684</v>
      </c>
      <c r="B10" s="371" t="s">
        <v>2954</v>
      </c>
      <c r="C10" s="124" t="s">
        <v>99</v>
      </c>
      <c r="D10" s="329">
        <v>147.19999999999999</v>
      </c>
      <c r="E10" s="147">
        <v>0.33</v>
      </c>
      <c r="F10" s="107"/>
      <c r="G10" s="107"/>
      <c r="H10" s="107"/>
      <c r="I10" s="148"/>
      <c r="J10" s="107"/>
      <c r="K10" s="107"/>
      <c r="L10" s="107"/>
      <c r="M10" s="107"/>
      <c r="N10" s="107"/>
      <c r="O10" s="107"/>
    </row>
    <row r="11" spans="1:16" s="156" customFormat="1" x14ac:dyDescent="0.25">
      <c r="A11" s="192" t="s">
        <v>687</v>
      </c>
      <c r="B11" s="261" t="s">
        <v>2602</v>
      </c>
      <c r="C11" s="264" t="s">
        <v>347</v>
      </c>
      <c r="D11" s="273">
        <v>7</v>
      </c>
      <c r="E11" s="147">
        <v>5</v>
      </c>
      <c r="F11" s="107"/>
      <c r="G11" s="107"/>
      <c r="H11" s="107"/>
      <c r="I11" s="148"/>
      <c r="J11" s="107"/>
      <c r="K11" s="107"/>
      <c r="L11" s="107"/>
      <c r="M11" s="107"/>
      <c r="N11" s="107"/>
      <c r="O11" s="107"/>
    </row>
    <row r="12" spans="1:16" s="156" customFormat="1" ht="26.4" x14ac:dyDescent="0.25">
      <c r="A12" s="192" t="s">
        <v>689</v>
      </c>
      <c r="B12" s="261" t="s">
        <v>2603</v>
      </c>
      <c r="C12" s="124" t="s">
        <v>99</v>
      </c>
      <c r="D12" s="328">
        <v>163.80000000000001</v>
      </c>
      <c r="E12" s="147">
        <v>0.54</v>
      </c>
      <c r="F12" s="107"/>
      <c r="G12" s="107"/>
      <c r="H12" s="107"/>
      <c r="I12" s="148"/>
      <c r="J12" s="107"/>
      <c r="K12" s="107"/>
      <c r="L12" s="107"/>
      <c r="M12" s="107"/>
      <c r="N12" s="107"/>
      <c r="O12" s="107"/>
    </row>
    <row r="13" spans="1:16" s="156" customFormat="1" ht="39.6" x14ac:dyDescent="0.25">
      <c r="A13" s="192" t="s">
        <v>679</v>
      </c>
      <c r="B13" s="261" t="s">
        <v>2604</v>
      </c>
      <c r="C13" s="124" t="s">
        <v>99</v>
      </c>
      <c r="D13" s="328">
        <v>340.2</v>
      </c>
      <c r="E13" s="147">
        <v>1.56</v>
      </c>
      <c r="F13" s="107"/>
      <c r="G13" s="107"/>
      <c r="H13" s="107"/>
      <c r="I13" s="148"/>
      <c r="J13" s="107"/>
      <c r="K13" s="107"/>
      <c r="L13" s="107"/>
      <c r="M13" s="107"/>
      <c r="N13" s="107"/>
      <c r="O13" s="107"/>
    </row>
    <row r="14" spans="1:16" s="156" customFormat="1" x14ac:dyDescent="0.25">
      <c r="A14" s="192" t="s">
        <v>692</v>
      </c>
      <c r="B14" s="261" t="s">
        <v>2605</v>
      </c>
      <c r="C14" s="124" t="s">
        <v>56</v>
      </c>
      <c r="D14" s="330">
        <v>210.3</v>
      </c>
      <c r="E14" s="147">
        <v>1.2</v>
      </c>
      <c r="F14" s="107"/>
      <c r="G14" s="107"/>
      <c r="H14" s="107"/>
      <c r="I14" s="148"/>
      <c r="J14" s="107"/>
      <c r="K14" s="107"/>
      <c r="L14" s="107"/>
      <c r="M14" s="107"/>
      <c r="N14" s="107"/>
      <c r="O14" s="107"/>
    </row>
    <row r="15" spans="1:16" s="156" customFormat="1" x14ac:dyDescent="0.25">
      <c r="A15" s="192" t="s">
        <v>1937</v>
      </c>
      <c r="B15" s="261" t="s">
        <v>2606</v>
      </c>
      <c r="C15" s="124" t="s">
        <v>56</v>
      </c>
      <c r="D15" s="330">
        <v>9.3000000000000007</v>
      </c>
      <c r="E15" s="147">
        <v>1.2</v>
      </c>
      <c r="F15" s="107"/>
      <c r="G15" s="107"/>
      <c r="H15" s="107"/>
      <c r="I15" s="148"/>
      <c r="J15" s="107"/>
      <c r="K15" s="107"/>
      <c r="L15" s="107"/>
      <c r="M15" s="107"/>
      <c r="N15" s="107"/>
      <c r="O15" s="107"/>
    </row>
    <row r="16" spans="1:16" s="156" customFormat="1" ht="15.6" x14ac:dyDescent="0.25">
      <c r="A16" s="192" t="s">
        <v>1941</v>
      </c>
      <c r="B16" s="261" t="s">
        <v>2607</v>
      </c>
      <c r="C16" s="124" t="s">
        <v>99</v>
      </c>
      <c r="D16" s="330">
        <v>70.400000000000006</v>
      </c>
      <c r="E16" s="147">
        <v>6.6</v>
      </c>
      <c r="F16" s="107"/>
      <c r="G16" s="107"/>
      <c r="H16" s="107"/>
      <c r="I16" s="148"/>
      <c r="J16" s="107"/>
      <c r="K16" s="107"/>
      <c r="L16" s="107"/>
      <c r="M16" s="107"/>
      <c r="N16" s="107"/>
      <c r="O16" s="107"/>
    </row>
    <row r="17" spans="1:1025" s="239" customFormat="1" ht="26.4" x14ac:dyDescent="0.25">
      <c r="A17" s="192" t="s">
        <v>1940</v>
      </c>
      <c r="B17" s="261" t="s">
        <v>2611</v>
      </c>
      <c r="C17" s="124" t="s">
        <v>347</v>
      </c>
      <c r="D17" s="330">
        <v>9</v>
      </c>
      <c r="E17" s="147">
        <v>2.5</v>
      </c>
      <c r="F17" s="107"/>
      <c r="G17" s="107"/>
      <c r="H17" s="107"/>
      <c r="I17" s="148"/>
      <c r="J17" s="107"/>
      <c r="K17" s="107"/>
      <c r="L17" s="107"/>
      <c r="M17" s="107"/>
      <c r="N17" s="107"/>
      <c r="O17" s="107"/>
    </row>
    <row r="18" spans="1:1025" s="156" customFormat="1" ht="26.4" x14ac:dyDescent="0.25">
      <c r="A18" s="192" t="s">
        <v>1942</v>
      </c>
      <c r="B18" s="261" t="s">
        <v>2608</v>
      </c>
      <c r="C18" s="124" t="s">
        <v>347</v>
      </c>
      <c r="D18" s="330">
        <v>2</v>
      </c>
      <c r="E18" s="147">
        <v>4</v>
      </c>
      <c r="F18" s="107"/>
      <c r="G18" s="107"/>
      <c r="H18" s="107"/>
      <c r="I18" s="148"/>
      <c r="J18" s="107"/>
      <c r="K18" s="107"/>
      <c r="L18" s="107"/>
      <c r="M18" s="107"/>
      <c r="N18" s="107"/>
      <c r="O18" s="107"/>
    </row>
    <row r="19" spans="1:1025" s="156" customFormat="1" ht="26.4" x14ac:dyDescent="0.25">
      <c r="A19" s="192" t="s">
        <v>1939</v>
      </c>
      <c r="B19" s="268" t="s">
        <v>2610</v>
      </c>
      <c r="C19" s="124" t="s">
        <v>347</v>
      </c>
      <c r="D19" s="330">
        <v>15</v>
      </c>
      <c r="E19" s="147">
        <v>4.5</v>
      </c>
      <c r="F19" s="107"/>
      <c r="G19" s="107"/>
      <c r="H19" s="107"/>
      <c r="I19" s="148"/>
      <c r="J19" s="107"/>
      <c r="K19" s="107"/>
      <c r="L19" s="107"/>
      <c r="M19" s="107"/>
      <c r="N19" s="107"/>
      <c r="O19" s="107"/>
    </row>
    <row r="20" spans="1:1025" s="156" customFormat="1" ht="39.6" x14ac:dyDescent="0.25">
      <c r="A20" s="192" t="s">
        <v>1938</v>
      </c>
      <c r="B20" s="261" t="s">
        <v>2609</v>
      </c>
      <c r="C20" s="124" t="s">
        <v>347</v>
      </c>
      <c r="D20" s="330">
        <v>3</v>
      </c>
      <c r="E20" s="147">
        <v>2.5</v>
      </c>
      <c r="F20" s="107"/>
      <c r="G20" s="107"/>
      <c r="H20" s="107"/>
      <c r="I20" s="148"/>
      <c r="J20" s="107"/>
      <c r="K20" s="107"/>
      <c r="L20" s="107"/>
      <c r="M20" s="107"/>
      <c r="N20" s="107"/>
      <c r="O20" s="107"/>
    </row>
    <row r="21" spans="1:1025" s="37" customFormat="1" x14ac:dyDescent="0.25">
      <c r="A21" s="38"/>
      <c r="B21" s="23"/>
      <c r="C21" s="39"/>
      <c r="D21" s="38"/>
      <c r="E21" s="40"/>
      <c r="F21" s="41"/>
      <c r="G21" s="42"/>
      <c r="H21" s="42"/>
      <c r="I21" s="43"/>
      <c r="J21" s="42"/>
      <c r="K21" s="43"/>
      <c r="L21" s="42"/>
      <c r="M21" s="43"/>
      <c r="N21" s="42"/>
      <c r="O21" s="57"/>
    </row>
    <row r="22" spans="1:1025" x14ac:dyDescent="0.25">
      <c r="J22" s="14" t="s">
        <v>45</v>
      </c>
      <c r="K22" s="44">
        <f>SUM(K10:K21)</f>
        <v>0</v>
      </c>
      <c r="L22" s="44">
        <f>SUM(L10:L21)</f>
        <v>0</v>
      </c>
      <c r="M22" s="44">
        <f>SUM(M10:M21)</f>
        <v>0</v>
      </c>
      <c r="N22" s="44">
        <f>SUM(N10:N21)</f>
        <v>0</v>
      </c>
      <c r="O22" s="45">
        <f>SUM(O10:O21)</f>
        <v>0</v>
      </c>
    </row>
    <row r="23" spans="1:1025" x14ac:dyDescent="0.25">
      <c r="J23" s="14"/>
      <c r="K23" s="58"/>
      <c r="L23" s="58"/>
      <c r="M23" s="58"/>
      <c r="N23" s="58"/>
      <c r="O23" s="59"/>
    </row>
    <row r="24" spans="1:1025" x14ac:dyDescent="0.25">
      <c r="B24" s="46" t="s">
        <v>2975</v>
      </c>
      <c r="E24" s="47"/>
    </row>
    <row r="25" spans="1:1025" x14ac:dyDescent="0.25">
      <c r="E25" s="47"/>
    </row>
    <row r="26" spans="1:1025" s="4" customFormat="1" x14ac:dyDescent="0.25">
      <c r="A26" s="3"/>
      <c r="B26" s="46" t="s">
        <v>2973</v>
      </c>
      <c r="C26" s="2"/>
      <c r="D26" s="3"/>
      <c r="E26" s="47"/>
      <c r="G26" s="5"/>
      <c r="H26" s="5"/>
      <c r="I26" s="5"/>
      <c r="J26" s="5"/>
      <c r="K26" s="5"/>
      <c r="L26" s="5"/>
      <c r="M26" s="5"/>
      <c r="N26" s="5"/>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row>
    <row r="27" spans="1:1025" s="4" customFormat="1" x14ac:dyDescent="0.25">
      <c r="A27" s="3"/>
      <c r="B27" s="1"/>
      <c r="C27" s="2"/>
      <c r="D27" s="3"/>
      <c r="E27" s="47"/>
      <c r="G27" s="5"/>
      <c r="H27" s="5"/>
      <c r="I27" s="5"/>
      <c r="J27" s="5"/>
      <c r="K27" s="5"/>
      <c r="L27" s="5"/>
      <c r="M27" s="5"/>
      <c r="N27" s="5"/>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row>
  </sheetData>
  <mergeCells count="6">
    <mergeCell ref="K7:O7"/>
    <mergeCell ref="A7:A8"/>
    <mergeCell ref="B7:B8"/>
    <mergeCell ref="C7:C8"/>
    <mergeCell ref="D7:D8"/>
    <mergeCell ref="E7:J7"/>
  </mergeCells>
  <phoneticPr fontId="32" type="noConversion"/>
  <conditionalFormatting sqref="D17">
    <cfRule type="cellIs" dxfId="3" priority="1" operator="equal">
      <formula>0</formula>
    </cfRule>
    <cfRule type="expression" dxfId="2"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3-1
&amp;"Arial,Treknraksts"&amp;UTERITORIJAS LABIEKĀRTOŠANA .</oddHeader>
    <oddFooter>&amp;C&amp;8&amp;P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
  <sheetViews>
    <sheetView zoomScaleNormal="100" workbookViewId="0">
      <selection activeCell="C4" sqref="C4"/>
    </sheetView>
  </sheetViews>
  <sheetFormatPr defaultColWidth="9.109375" defaultRowHeight="13.2" x14ac:dyDescent="0.25"/>
  <cols>
    <col min="1" max="1" width="7.44140625" style="3" customWidth="1"/>
    <col min="2" max="2" width="36.109375" style="1" customWidth="1"/>
    <col min="3" max="3" width="6" style="2" customWidth="1"/>
    <col min="4" max="4" width="8.6640625" style="3" customWidth="1"/>
    <col min="5" max="5" width="6.33203125" style="3" customWidth="1"/>
    <col min="6" max="6" width="6.5546875" style="4" customWidth="1"/>
    <col min="7" max="7" width="7.33203125" style="5" customWidth="1"/>
    <col min="8" max="8" width="9.6640625" style="5" customWidth="1"/>
    <col min="9" max="9" width="6.33203125" style="5" customWidth="1"/>
    <col min="10" max="10" width="8.88671875" style="5" customWidth="1"/>
    <col min="11" max="11" width="8.44140625" style="5" customWidth="1"/>
    <col min="12" max="13" width="10.109375" style="5" customWidth="1"/>
    <col min="14" max="14" width="8.44140625" style="5" customWidth="1"/>
    <col min="15" max="15" width="11.109375" style="6" customWidth="1"/>
    <col min="16" max="16384" width="9.109375" style="6"/>
  </cols>
  <sheetData>
    <row r="1" spans="1:1025" ht="13.8" x14ac:dyDescent="0.25">
      <c r="A1" s="48" t="s">
        <v>1</v>
      </c>
      <c r="B1" s="49"/>
      <c r="C1" s="68" t="s">
        <v>1899</v>
      </c>
      <c r="D1" s="50"/>
      <c r="E1" s="50"/>
      <c r="F1" s="51"/>
      <c r="G1" s="52"/>
      <c r="H1" s="52"/>
      <c r="I1" s="52"/>
      <c r="J1" s="52"/>
      <c r="K1" s="52"/>
      <c r="L1" s="52"/>
      <c r="M1" s="52"/>
      <c r="N1" s="52"/>
      <c r="O1" s="53"/>
    </row>
    <row r="2" spans="1:1025" ht="13.8" x14ac:dyDescent="0.25">
      <c r="A2" s="48" t="s">
        <v>2</v>
      </c>
      <c r="B2" s="49"/>
      <c r="C2" s="61" t="str">
        <f>KOPS!D2</f>
        <v>BIROJU ĒKAS JAUNBŪVE</v>
      </c>
      <c r="D2" s="50"/>
      <c r="E2" s="50"/>
      <c r="F2" s="51"/>
      <c r="G2" s="52"/>
      <c r="H2" s="52"/>
      <c r="I2" s="52"/>
      <c r="J2" s="52"/>
      <c r="K2" s="52"/>
      <c r="L2" s="52"/>
      <c r="M2" s="52"/>
      <c r="N2" s="52"/>
      <c r="O2" s="53"/>
    </row>
    <row r="3" spans="1:1025" ht="13.8" x14ac:dyDescent="0.25">
      <c r="A3" s="48" t="s">
        <v>3</v>
      </c>
      <c r="B3" s="49"/>
      <c r="C3" s="61" t="str">
        <f>KOPS!D3</f>
        <v>STIGU IELĀ 14, RĪGĀ</v>
      </c>
      <c r="D3" s="50"/>
      <c r="E3" s="50"/>
      <c r="F3" s="51"/>
      <c r="G3" s="52"/>
      <c r="H3" s="52"/>
      <c r="I3" s="52"/>
      <c r="J3" s="52"/>
      <c r="K3" s="52"/>
      <c r="L3" s="52"/>
      <c r="M3" s="52"/>
      <c r="N3" s="52"/>
      <c r="O3" s="53"/>
    </row>
    <row r="4" spans="1:1025" ht="13.8" x14ac:dyDescent="0.25">
      <c r="A4" s="48" t="s">
        <v>4</v>
      </c>
      <c r="B4" s="49"/>
      <c r="C4" s="113"/>
      <c r="D4" s="50"/>
      <c r="E4" s="50"/>
      <c r="F4" s="51"/>
      <c r="G4" s="52"/>
      <c r="H4" s="52"/>
      <c r="I4" s="52"/>
      <c r="J4" s="52"/>
      <c r="K4" s="52"/>
      <c r="L4" s="52"/>
      <c r="M4" s="52"/>
      <c r="N4" s="52"/>
      <c r="O4" s="53"/>
    </row>
    <row r="5" spans="1:1025" ht="14.4" x14ac:dyDescent="0.25">
      <c r="A5" s="48" t="s">
        <v>2406</v>
      </c>
      <c r="B5" s="49"/>
      <c r="C5" s="54"/>
      <c r="D5" s="50"/>
      <c r="E5" s="50"/>
      <c r="F5" s="51"/>
      <c r="G5" s="52"/>
      <c r="H5" s="52"/>
      <c r="I5" s="52"/>
      <c r="J5" s="52"/>
      <c r="K5" s="52"/>
      <c r="L5" s="52"/>
      <c r="M5" s="52"/>
      <c r="N5" s="55" t="s">
        <v>28</v>
      </c>
      <c r="O5" s="111">
        <f>O12</f>
        <v>0</v>
      </c>
    </row>
    <row r="6" spans="1:1025" ht="13.8" x14ac:dyDescent="0.25">
      <c r="A6" s="10" t="str">
        <f>KOPT!A6</f>
        <v>Tāme sastādīta: 2020.gada februārī</v>
      </c>
      <c r="B6" s="49"/>
      <c r="C6" s="54"/>
      <c r="D6" s="50"/>
      <c r="E6" s="50"/>
      <c r="F6" s="51"/>
      <c r="G6" s="52"/>
      <c r="H6" s="52"/>
      <c r="I6" s="52"/>
      <c r="J6" s="52"/>
      <c r="K6" s="52"/>
      <c r="L6" s="52"/>
      <c r="M6" s="52"/>
      <c r="N6" s="52"/>
      <c r="O6" s="53"/>
    </row>
    <row r="7" spans="1:1025" ht="20.25" customHeight="1" x14ac:dyDescent="0.25">
      <c r="A7" s="427" t="s">
        <v>5</v>
      </c>
      <c r="B7" s="442" t="s">
        <v>43</v>
      </c>
      <c r="C7" s="440" t="s">
        <v>6</v>
      </c>
      <c r="D7" s="427" t="s">
        <v>7</v>
      </c>
      <c r="E7" s="437" t="s">
        <v>8</v>
      </c>
      <c r="F7" s="437"/>
      <c r="G7" s="437"/>
      <c r="H7" s="437"/>
      <c r="I7" s="437"/>
      <c r="J7" s="439"/>
      <c r="K7" s="438" t="s">
        <v>11</v>
      </c>
      <c r="L7" s="437"/>
      <c r="M7" s="437"/>
      <c r="N7" s="437"/>
      <c r="O7" s="439"/>
      <c r="P7" s="9"/>
    </row>
    <row r="8" spans="1:1025" ht="78.75" customHeight="1" x14ac:dyDescent="0.25">
      <c r="A8" s="428"/>
      <c r="B8" s="443"/>
      <c r="C8" s="441"/>
      <c r="D8" s="428"/>
      <c r="E8" s="7" t="s">
        <v>9</v>
      </c>
      <c r="F8" s="7" t="s">
        <v>29</v>
      </c>
      <c r="G8" s="8" t="s">
        <v>30</v>
      </c>
      <c r="H8" s="8" t="s">
        <v>41</v>
      </c>
      <c r="I8" s="8" t="s">
        <v>31</v>
      </c>
      <c r="J8" s="8" t="s">
        <v>32</v>
      </c>
      <c r="K8" s="8" t="s">
        <v>10</v>
      </c>
      <c r="L8" s="8" t="s">
        <v>30</v>
      </c>
      <c r="M8" s="8" t="s">
        <v>41</v>
      </c>
      <c r="N8" s="8" t="s">
        <v>31</v>
      </c>
      <c r="O8" s="8" t="s">
        <v>33</v>
      </c>
    </row>
    <row r="9" spans="1:1025" x14ac:dyDescent="0.25">
      <c r="A9" s="16"/>
      <c r="B9" s="32"/>
      <c r="C9" s="28"/>
      <c r="D9" s="25"/>
      <c r="E9" s="34"/>
      <c r="F9" s="29"/>
      <c r="G9" s="31"/>
      <c r="H9" s="31"/>
      <c r="I9" s="35"/>
      <c r="J9" s="31"/>
      <c r="K9" s="35"/>
      <c r="L9" s="31"/>
      <c r="M9" s="35"/>
      <c r="N9" s="31"/>
      <c r="O9" s="36"/>
    </row>
    <row r="10" spans="1:1025" s="156" customFormat="1" ht="52.8" x14ac:dyDescent="0.25">
      <c r="A10" s="192" t="s">
        <v>684</v>
      </c>
      <c r="B10" s="261" t="s">
        <v>333</v>
      </c>
      <c r="C10" s="264" t="s">
        <v>59</v>
      </c>
      <c r="D10" s="273">
        <v>1</v>
      </c>
      <c r="E10" s="147"/>
      <c r="F10" s="107"/>
      <c r="G10" s="107"/>
      <c r="H10" s="107"/>
      <c r="I10" s="148"/>
      <c r="J10" s="107"/>
      <c r="K10" s="107"/>
      <c r="L10" s="107"/>
      <c r="M10" s="107"/>
      <c r="N10" s="107"/>
      <c r="O10" s="107"/>
    </row>
    <row r="11" spans="1:1025" s="37" customFormat="1" x14ac:dyDescent="0.25">
      <c r="A11" s="38"/>
      <c r="B11" s="23"/>
      <c r="C11" s="39"/>
      <c r="D11" s="38"/>
      <c r="E11" s="40"/>
      <c r="F11" s="41"/>
      <c r="G11" s="42"/>
      <c r="H11" s="42"/>
      <c r="I11" s="43"/>
      <c r="J11" s="42"/>
      <c r="K11" s="43"/>
      <c r="L11" s="42"/>
      <c r="M11" s="43"/>
      <c r="N11" s="42"/>
      <c r="O11" s="57"/>
    </row>
    <row r="12" spans="1:1025" x14ac:dyDescent="0.25">
      <c r="J12" s="14" t="s">
        <v>45</v>
      </c>
      <c r="K12" s="44">
        <f>SUM(K10:K11)</f>
        <v>0</v>
      </c>
      <c r="L12" s="44">
        <f>SUM(L10:L11)</f>
        <v>0</v>
      </c>
      <c r="M12" s="44">
        <f>SUM(M10:M11)</f>
        <v>0</v>
      </c>
      <c r="N12" s="44">
        <f>SUM(N10:N11)</f>
        <v>0</v>
      </c>
      <c r="O12" s="45">
        <f>SUM(O10:O11)</f>
        <v>0</v>
      </c>
    </row>
    <row r="13" spans="1:1025" x14ac:dyDescent="0.25">
      <c r="J13" s="14"/>
      <c r="K13" s="58"/>
      <c r="L13" s="58"/>
      <c r="M13" s="58"/>
      <c r="N13" s="58"/>
      <c r="O13" s="59"/>
    </row>
    <row r="14" spans="1:1025" x14ac:dyDescent="0.25">
      <c r="B14" s="46" t="s">
        <v>2974</v>
      </c>
      <c r="E14" s="47"/>
    </row>
    <row r="15" spans="1:1025" x14ac:dyDescent="0.25">
      <c r="E15" s="47"/>
    </row>
    <row r="16" spans="1:1025" s="4" customFormat="1" x14ac:dyDescent="0.25">
      <c r="A16" s="3"/>
      <c r="B16" s="46" t="s">
        <v>2973</v>
      </c>
      <c r="C16" s="2"/>
      <c r="D16" s="3"/>
      <c r="E16" s="47"/>
      <c r="G16" s="5"/>
      <c r="H16" s="5"/>
      <c r="I16" s="5"/>
      <c r="J16" s="5"/>
      <c r="K16" s="5"/>
      <c r="L16" s="5"/>
      <c r="M16" s="5"/>
      <c r="N16" s="5"/>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row>
    <row r="17" spans="1:1025" s="4" customFormat="1" x14ac:dyDescent="0.25">
      <c r="A17" s="3"/>
      <c r="B17" s="1"/>
      <c r="C17" s="2"/>
      <c r="D17" s="3"/>
      <c r="E17" s="47"/>
      <c r="G17" s="5"/>
      <c r="H17" s="5"/>
      <c r="I17" s="5"/>
      <c r="J17" s="5"/>
      <c r="K17" s="5"/>
      <c r="L17" s="5"/>
      <c r="M17" s="5"/>
      <c r="N17" s="5"/>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4-1
&amp;"Arial,Treknraksts"&amp;ULIFTS.</oddHeader>
    <oddFooter>&amp;C&amp;8&amp;P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
  <sheetViews>
    <sheetView zoomScaleNormal="100" workbookViewId="0">
      <selection activeCell="C4" sqref="C4"/>
    </sheetView>
  </sheetViews>
  <sheetFormatPr defaultColWidth="9.109375" defaultRowHeight="13.2" x14ac:dyDescent="0.25"/>
  <cols>
    <col min="1" max="1" width="7.44140625" style="3" customWidth="1"/>
    <col min="2" max="2" width="32.88671875" style="1" customWidth="1"/>
    <col min="3" max="3" width="6" style="2" customWidth="1"/>
    <col min="4" max="4" width="8.6640625" style="3" customWidth="1"/>
    <col min="5" max="5" width="6.33203125" style="3" customWidth="1"/>
    <col min="6" max="6" width="6.5546875" style="4" customWidth="1"/>
    <col min="7" max="7" width="7.33203125" style="5" customWidth="1"/>
    <col min="8" max="8" width="9.6640625" style="5" customWidth="1"/>
    <col min="9" max="9" width="6.33203125" style="5" customWidth="1"/>
    <col min="10" max="10" width="8.88671875" style="5" customWidth="1"/>
    <col min="11" max="11" width="8.44140625" style="5" customWidth="1"/>
    <col min="12" max="13" width="10.109375" style="5" customWidth="1"/>
    <col min="14" max="14" width="8.44140625" style="5" customWidth="1"/>
    <col min="15" max="15" width="11.109375" style="6" customWidth="1"/>
    <col min="16" max="16384" width="9.109375" style="6"/>
  </cols>
  <sheetData>
    <row r="1" spans="1:16" ht="13.8" x14ac:dyDescent="0.25">
      <c r="A1" s="48" t="s">
        <v>1</v>
      </c>
      <c r="B1" s="49"/>
      <c r="C1" s="68" t="s">
        <v>1899</v>
      </c>
      <c r="D1" s="50"/>
      <c r="E1" s="50"/>
      <c r="F1" s="51"/>
      <c r="G1" s="52"/>
      <c r="H1" s="52"/>
      <c r="I1" s="52"/>
      <c r="J1" s="52"/>
      <c r="K1" s="52"/>
      <c r="L1" s="52"/>
      <c r="M1" s="52"/>
      <c r="N1" s="52"/>
      <c r="O1" s="53"/>
    </row>
    <row r="2" spans="1:16" ht="13.8" x14ac:dyDescent="0.25">
      <c r="A2" s="48" t="s">
        <v>2</v>
      </c>
      <c r="B2" s="49"/>
      <c r="C2" s="61" t="str">
        <f>KOPS!D2</f>
        <v>BIROJU ĒKAS JAUNBŪVE</v>
      </c>
      <c r="D2" s="50"/>
      <c r="E2" s="50"/>
      <c r="F2" s="51"/>
      <c r="G2" s="52"/>
      <c r="H2" s="52"/>
      <c r="I2" s="52"/>
      <c r="J2" s="52"/>
      <c r="K2" s="52"/>
      <c r="L2" s="52"/>
      <c r="M2" s="52"/>
      <c r="N2" s="52"/>
      <c r="O2" s="53"/>
    </row>
    <row r="3" spans="1:16" ht="13.8" x14ac:dyDescent="0.25">
      <c r="A3" s="48" t="s">
        <v>3</v>
      </c>
      <c r="B3" s="49"/>
      <c r="C3" s="61" t="str">
        <f>KOPS!D3</f>
        <v>STIGU IELĀ 14, RĪGĀ</v>
      </c>
      <c r="D3" s="50"/>
      <c r="E3" s="50"/>
      <c r="F3" s="51"/>
      <c r="G3" s="52"/>
      <c r="H3" s="52"/>
      <c r="I3" s="52"/>
      <c r="J3" s="52"/>
      <c r="K3" s="52"/>
      <c r="L3" s="52"/>
      <c r="M3" s="52"/>
      <c r="N3" s="52"/>
      <c r="O3" s="53"/>
    </row>
    <row r="4" spans="1:16" ht="13.8" x14ac:dyDescent="0.25">
      <c r="A4" s="48" t="s">
        <v>4</v>
      </c>
      <c r="B4" s="49"/>
      <c r="C4" s="113"/>
      <c r="D4" s="50"/>
      <c r="E4" s="50"/>
      <c r="F4" s="51"/>
      <c r="G4" s="52"/>
      <c r="H4" s="52"/>
      <c r="I4" s="52"/>
      <c r="J4" s="52"/>
      <c r="K4" s="52"/>
      <c r="L4" s="52"/>
      <c r="M4" s="52"/>
      <c r="N4" s="52"/>
      <c r="O4" s="53"/>
    </row>
    <row r="5" spans="1:16" ht="14.4" x14ac:dyDescent="0.25">
      <c r="A5" s="48" t="s">
        <v>2406</v>
      </c>
      <c r="B5" s="49"/>
      <c r="C5" s="54"/>
      <c r="D5" s="50"/>
      <c r="E5" s="50"/>
      <c r="F5" s="51"/>
      <c r="G5" s="52"/>
      <c r="H5" s="52"/>
      <c r="I5" s="52"/>
      <c r="J5" s="52"/>
      <c r="K5" s="52"/>
      <c r="L5" s="52"/>
      <c r="M5" s="52"/>
      <c r="N5" s="55" t="s">
        <v>28</v>
      </c>
      <c r="O5" s="111">
        <f>O17</f>
        <v>0</v>
      </c>
    </row>
    <row r="6" spans="1:16" ht="13.8" x14ac:dyDescent="0.25">
      <c r="A6" s="10" t="str">
        <f>KOPT!A6</f>
        <v>Tāme sastādīta: 2020.gada februārī</v>
      </c>
      <c r="B6" s="49"/>
      <c r="C6" s="54"/>
      <c r="D6" s="50"/>
      <c r="E6" s="50"/>
      <c r="F6" s="51"/>
      <c r="G6" s="52"/>
      <c r="H6" s="52"/>
      <c r="I6" s="52"/>
      <c r="J6" s="52"/>
      <c r="K6" s="52"/>
      <c r="L6" s="52"/>
      <c r="M6" s="52"/>
      <c r="N6" s="52"/>
      <c r="O6" s="53"/>
    </row>
    <row r="7" spans="1:16" ht="20.25" customHeight="1" x14ac:dyDescent="0.25">
      <c r="A7" s="427" t="s">
        <v>5</v>
      </c>
      <c r="B7" s="442" t="s">
        <v>43</v>
      </c>
      <c r="C7" s="440" t="s">
        <v>6</v>
      </c>
      <c r="D7" s="427" t="s">
        <v>7</v>
      </c>
      <c r="E7" s="437" t="s">
        <v>8</v>
      </c>
      <c r="F7" s="437"/>
      <c r="G7" s="437"/>
      <c r="H7" s="437"/>
      <c r="I7" s="437"/>
      <c r="J7" s="439"/>
      <c r="K7" s="438" t="s">
        <v>11</v>
      </c>
      <c r="L7" s="437"/>
      <c r="M7" s="437"/>
      <c r="N7" s="437"/>
      <c r="O7" s="439"/>
      <c r="P7" s="9"/>
    </row>
    <row r="8" spans="1:16" ht="78.75" customHeight="1" x14ac:dyDescent="0.25">
      <c r="A8" s="428"/>
      <c r="B8" s="443"/>
      <c r="C8" s="441"/>
      <c r="D8" s="428"/>
      <c r="E8" s="7" t="s">
        <v>9</v>
      </c>
      <c r="F8" s="7" t="s">
        <v>29</v>
      </c>
      <c r="G8" s="8" t="s">
        <v>30</v>
      </c>
      <c r="H8" s="8" t="s">
        <v>41</v>
      </c>
      <c r="I8" s="8" t="s">
        <v>31</v>
      </c>
      <c r="J8" s="8" t="s">
        <v>32</v>
      </c>
      <c r="K8" s="8" t="s">
        <v>10</v>
      </c>
      <c r="L8" s="8" t="s">
        <v>30</v>
      </c>
      <c r="M8" s="8" t="s">
        <v>41</v>
      </c>
      <c r="N8" s="8" t="s">
        <v>31</v>
      </c>
      <c r="O8" s="8" t="s">
        <v>33</v>
      </c>
    </row>
    <row r="9" spans="1:16" x14ac:dyDescent="0.25">
      <c r="A9" s="16"/>
      <c r="B9" s="32"/>
      <c r="C9" s="28"/>
      <c r="D9" s="25"/>
      <c r="E9" s="34"/>
      <c r="F9" s="29"/>
      <c r="G9" s="31"/>
      <c r="H9" s="31"/>
      <c r="I9" s="35"/>
      <c r="J9" s="31"/>
      <c r="K9" s="35"/>
      <c r="L9" s="31"/>
      <c r="M9" s="35"/>
      <c r="N9" s="31"/>
      <c r="O9" s="36"/>
    </row>
    <row r="10" spans="1:16" s="156" customFormat="1" ht="52.8" x14ac:dyDescent="0.25">
      <c r="A10" s="192" t="s">
        <v>684</v>
      </c>
      <c r="B10" s="268" t="s">
        <v>2459</v>
      </c>
      <c r="C10" s="264" t="s">
        <v>347</v>
      </c>
      <c r="D10" s="273">
        <v>1</v>
      </c>
      <c r="E10" s="147"/>
      <c r="F10" s="107"/>
      <c r="G10" s="107"/>
      <c r="H10" s="107"/>
      <c r="I10" s="148"/>
      <c r="J10" s="107"/>
      <c r="K10" s="107"/>
      <c r="L10" s="107"/>
      <c r="M10" s="107"/>
      <c r="N10" s="107"/>
      <c r="O10" s="107"/>
    </row>
    <row r="11" spans="1:16" s="156" customFormat="1" ht="158.4" x14ac:dyDescent="0.25">
      <c r="A11" s="192" t="s">
        <v>687</v>
      </c>
      <c r="B11" s="234" t="s">
        <v>2419</v>
      </c>
      <c r="C11" s="264" t="s">
        <v>347</v>
      </c>
      <c r="D11" s="246">
        <v>1</v>
      </c>
      <c r="E11" s="147"/>
      <c r="F11" s="107"/>
      <c r="G11" s="107"/>
      <c r="H11" s="107"/>
      <c r="I11" s="148"/>
      <c r="J11" s="107"/>
      <c r="K11" s="107"/>
      <c r="L11" s="107"/>
      <c r="M11" s="107"/>
      <c r="N11" s="107"/>
      <c r="O11" s="107"/>
    </row>
    <row r="12" spans="1:16" s="156" customFormat="1" ht="118.8" x14ac:dyDescent="0.25">
      <c r="A12" s="192" t="s">
        <v>689</v>
      </c>
      <c r="B12" s="235" t="s">
        <v>2432</v>
      </c>
      <c r="C12" s="264" t="s">
        <v>347</v>
      </c>
      <c r="D12" s="235">
        <v>2</v>
      </c>
      <c r="E12" s="147"/>
      <c r="F12" s="107"/>
      <c r="G12" s="107"/>
      <c r="H12" s="107"/>
      <c r="I12" s="148"/>
      <c r="J12" s="107"/>
      <c r="K12" s="107"/>
      <c r="L12" s="107"/>
      <c r="M12" s="107"/>
      <c r="N12" s="107"/>
      <c r="O12" s="107"/>
    </row>
    <row r="13" spans="1:16" s="156" customFormat="1" ht="118.8" x14ac:dyDescent="0.25">
      <c r="A13" s="192" t="s">
        <v>679</v>
      </c>
      <c r="B13" s="235" t="s">
        <v>2433</v>
      </c>
      <c r="C13" s="264" t="s">
        <v>347</v>
      </c>
      <c r="D13" s="235">
        <v>1</v>
      </c>
      <c r="E13" s="147"/>
      <c r="F13" s="107"/>
      <c r="G13" s="107"/>
      <c r="H13" s="107"/>
      <c r="I13" s="148"/>
      <c r="J13" s="107"/>
      <c r="K13" s="107"/>
      <c r="L13" s="107"/>
      <c r="M13" s="107"/>
      <c r="N13" s="107"/>
      <c r="O13" s="107"/>
    </row>
    <row r="14" spans="1:16" s="156" customFormat="1" ht="66" x14ac:dyDescent="0.25">
      <c r="A14" s="194" t="s">
        <v>692</v>
      </c>
      <c r="B14" s="248" t="s">
        <v>2451</v>
      </c>
      <c r="C14" s="236" t="s">
        <v>347</v>
      </c>
      <c r="D14" s="235">
        <v>1</v>
      </c>
      <c r="E14" s="147"/>
      <c r="F14" s="107"/>
      <c r="G14" s="107"/>
      <c r="H14" s="107"/>
      <c r="I14" s="148"/>
      <c r="J14" s="107"/>
      <c r="K14" s="107"/>
      <c r="L14" s="107"/>
      <c r="M14" s="107"/>
      <c r="N14" s="107"/>
      <c r="O14" s="107"/>
    </row>
    <row r="15" spans="1:16" s="156" customFormat="1" ht="52.8" x14ac:dyDescent="0.25">
      <c r="A15" s="194" t="s">
        <v>1937</v>
      </c>
      <c r="B15" s="249" t="s">
        <v>2459</v>
      </c>
      <c r="C15" s="236" t="s">
        <v>347</v>
      </c>
      <c r="D15" s="247">
        <v>1</v>
      </c>
      <c r="E15" s="147"/>
      <c r="F15" s="107"/>
      <c r="G15" s="107"/>
      <c r="H15" s="107"/>
      <c r="I15" s="148"/>
      <c r="J15" s="107"/>
      <c r="K15" s="107"/>
      <c r="L15" s="107"/>
      <c r="M15" s="107"/>
      <c r="N15" s="107"/>
      <c r="O15" s="107"/>
    </row>
    <row r="16" spans="1:16" s="37" customFormat="1" ht="52.8" x14ac:dyDescent="0.25">
      <c r="A16" s="38">
        <v>7</v>
      </c>
      <c r="B16" s="234" t="s">
        <v>2969</v>
      </c>
      <c r="C16" s="425" t="s">
        <v>347</v>
      </c>
      <c r="D16" s="424">
        <v>1</v>
      </c>
      <c r="E16" s="40"/>
      <c r="F16" s="41"/>
      <c r="G16" s="42"/>
      <c r="H16" s="42"/>
      <c r="I16" s="43"/>
      <c r="J16" s="42"/>
      <c r="K16" s="43"/>
      <c r="L16" s="42"/>
      <c r="M16" s="43"/>
      <c r="N16" s="42"/>
      <c r="O16" s="57"/>
    </row>
    <row r="17" spans="1:1025" x14ac:dyDescent="0.25">
      <c r="J17" s="14" t="s">
        <v>45</v>
      </c>
      <c r="K17" s="44">
        <f>SUM(K10:K16)</f>
        <v>0</v>
      </c>
      <c r="L17" s="44">
        <f>SUM(L10:L16)</f>
        <v>0</v>
      </c>
      <c r="M17" s="44">
        <f>SUM(M10:M16)</f>
        <v>0</v>
      </c>
      <c r="N17" s="44">
        <f>SUM(N10:N16)</f>
        <v>0</v>
      </c>
      <c r="O17" s="45">
        <f>SUM(O10:O16)</f>
        <v>0</v>
      </c>
    </row>
    <row r="18" spans="1:1025" x14ac:dyDescent="0.25">
      <c r="J18" s="14"/>
      <c r="K18" s="58"/>
      <c r="L18" s="58"/>
      <c r="M18" s="58"/>
      <c r="N18" s="58"/>
      <c r="O18" s="59"/>
    </row>
    <row r="19" spans="1:1025" ht="26.4" x14ac:dyDescent="0.25">
      <c r="B19" s="46" t="s">
        <v>2970</v>
      </c>
      <c r="E19" s="47"/>
    </row>
    <row r="20" spans="1:1025" x14ac:dyDescent="0.25">
      <c r="E20" s="47"/>
    </row>
    <row r="21" spans="1:1025" s="4" customFormat="1" ht="26.4" x14ac:dyDescent="0.25">
      <c r="A21" s="3"/>
      <c r="B21" s="46" t="s">
        <v>2971</v>
      </c>
      <c r="C21" s="2"/>
      <c r="D21" s="3"/>
      <c r="E21" s="47"/>
      <c r="G21" s="5"/>
      <c r="H21" s="5"/>
      <c r="I21" s="5"/>
      <c r="J21" s="5"/>
      <c r="K21" s="5"/>
      <c r="L21" s="5"/>
      <c r="M21" s="5"/>
      <c r="N21" s="5"/>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c r="AKP21" s="6"/>
      <c r="AKQ21" s="6"/>
      <c r="AKR21" s="6"/>
      <c r="AKS21" s="6"/>
      <c r="AKT21" s="6"/>
      <c r="AKU21" s="6"/>
      <c r="AKV21" s="6"/>
      <c r="AKW21" s="6"/>
      <c r="AKX21" s="6"/>
      <c r="AKY21" s="6"/>
      <c r="AKZ21" s="6"/>
      <c r="ALA21" s="6"/>
      <c r="ALB21" s="6"/>
      <c r="ALC21" s="6"/>
      <c r="ALD21" s="6"/>
      <c r="ALE21" s="6"/>
      <c r="ALF21" s="6"/>
      <c r="ALG21" s="6"/>
      <c r="ALH21" s="6"/>
      <c r="ALI21" s="6"/>
      <c r="ALJ21" s="6"/>
      <c r="ALK21" s="6"/>
      <c r="ALL21" s="6"/>
      <c r="ALM21" s="6"/>
      <c r="ALN21" s="6"/>
      <c r="ALO21" s="6"/>
      <c r="ALP21" s="6"/>
      <c r="ALQ21" s="6"/>
      <c r="ALR21" s="6"/>
      <c r="ALS21" s="6"/>
      <c r="ALT21" s="6"/>
      <c r="ALU21" s="6"/>
      <c r="ALV21" s="6"/>
      <c r="ALW21" s="6"/>
      <c r="ALX21" s="6"/>
      <c r="ALY21" s="6"/>
      <c r="ALZ21" s="6"/>
      <c r="AMA21" s="6"/>
      <c r="AMB21" s="6"/>
      <c r="AMC21" s="6"/>
      <c r="AMD21" s="6"/>
      <c r="AME21" s="6"/>
      <c r="AMF21" s="6"/>
      <c r="AMG21" s="6"/>
      <c r="AMH21" s="6"/>
      <c r="AMI21" s="6"/>
      <c r="AMJ21" s="6"/>
      <c r="AMK21" s="6"/>
    </row>
    <row r="22" spans="1:1025" s="4" customFormat="1" x14ac:dyDescent="0.25">
      <c r="A22" s="3"/>
      <c r="B22" s="1"/>
      <c r="C22" s="2"/>
      <c r="D22" s="3"/>
      <c r="E22" s="47"/>
      <c r="G22" s="5"/>
      <c r="H22" s="5"/>
      <c r="I22" s="5"/>
      <c r="J22" s="5"/>
      <c r="K22" s="5"/>
      <c r="L22" s="5"/>
      <c r="M22" s="5"/>
      <c r="N22" s="5"/>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c r="AKP22" s="6"/>
      <c r="AKQ22" s="6"/>
      <c r="AKR22" s="6"/>
      <c r="AKS22" s="6"/>
      <c r="AKT22" s="6"/>
      <c r="AKU22" s="6"/>
      <c r="AKV22" s="6"/>
      <c r="AKW22" s="6"/>
      <c r="AKX22" s="6"/>
      <c r="AKY22" s="6"/>
      <c r="AKZ22" s="6"/>
      <c r="ALA22" s="6"/>
      <c r="ALB22" s="6"/>
      <c r="ALC22" s="6"/>
      <c r="ALD22" s="6"/>
      <c r="ALE22" s="6"/>
      <c r="ALF22" s="6"/>
      <c r="ALG22" s="6"/>
      <c r="ALH22" s="6"/>
      <c r="ALI22" s="6"/>
      <c r="ALJ22" s="6"/>
      <c r="ALK22" s="6"/>
      <c r="ALL22" s="6"/>
      <c r="ALM22" s="6"/>
      <c r="ALN22" s="6"/>
      <c r="ALO22" s="6"/>
      <c r="ALP22" s="6"/>
      <c r="ALQ22" s="6"/>
      <c r="ALR22" s="6"/>
      <c r="ALS22" s="6"/>
      <c r="ALT22" s="6"/>
      <c r="ALU22" s="6"/>
      <c r="ALV22" s="6"/>
      <c r="ALW22" s="6"/>
      <c r="ALX22" s="6"/>
      <c r="ALY22" s="6"/>
      <c r="ALZ22" s="6"/>
      <c r="AMA22" s="6"/>
      <c r="AMB22" s="6"/>
      <c r="AMC22" s="6"/>
      <c r="AMD22" s="6"/>
      <c r="AME22" s="6"/>
      <c r="AMF22" s="6"/>
      <c r="AMG22" s="6"/>
      <c r="AMH22" s="6"/>
      <c r="AMI22" s="6"/>
      <c r="AMJ22" s="6"/>
      <c r="AMK22" s="6"/>
    </row>
  </sheetData>
  <mergeCells count="6">
    <mergeCell ref="K7:O7"/>
    <mergeCell ref="A7:A8"/>
    <mergeCell ref="B7:B8"/>
    <mergeCell ref="C7:C8"/>
    <mergeCell ref="D7:D8"/>
    <mergeCell ref="E7:J7"/>
  </mergeCells>
  <phoneticPr fontId="32"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4-2
&amp;"Arial,Treknraksts"&amp;UMĒBELES UN VIRTUVES TEHNOLOĢISKĀS IEKĀRTAS .</oddHeader>
    <oddFooter>&amp;C&amp;8&amp;P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4"/>
  <sheetViews>
    <sheetView zoomScaleNormal="100" workbookViewId="0">
      <selection activeCell="N38" sqref="N38"/>
    </sheetView>
  </sheetViews>
  <sheetFormatPr defaultColWidth="9.109375" defaultRowHeight="13.2" x14ac:dyDescent="0.25"/>
  <cols>
    <col min="1" max="1" width="7.44140625" style="3" customWidth="1"/>
    <col min="2" max="2" width="36.109375" style="1" customWidth="1"/>
    <col min="3" max="3" width="6" style="2" customWidth="1"/>
    <col min="4" max="4" width="8.6640625" style="3" customWidth="1"/>
    <col min="5" max="5" width="6.33203125" style="3" customWidth="1"/>
    <col min="6" max="6" width="6.5546875" style="4" customWidth="1"/>
    <col min="7" max="7" width="7.33203125" style="5" customWidth="1"/>
    <col min="8" max="8" width="9.6640625" style="5" customWidth="1"/>
    <col min="9" max="9" width="6.33203125" style="5" customWidth="1"/>
    <col min="10" max="10" width="8.88671875" style="5" customWidth="1"/>
    <col min="11" max="11" width="8.44140625" style="5" customWidth="1"/>
    <col min="12" max="13" width="10.109375" style="5" customWidth="1"/>
    <col min="14" max="14" width="8.44140625" style="5" customWidth="1"/>
    <col min="15" max="15" width="11.109375" style="6" customWidth="1"/>
    <col min="16" max="16384" width="9.109375" style="6"/>
  </cols>
  <sheetData>
    <row r="1" spans="1:16" ht="13.8" x14ac:dyDescent="0.25">
      <c r="A1" s="48" t="s">
        <v>1</v>
      </c>
      <c r="B1" s="49"/>
      <c r="C1" s="68" t="s">
        <v>461</v>
      </c>
      <c r="D1" s="50"/>
      <c r="E1" s="50"/>
      <c r="F1" s="51"/>
      <c r="G1" s="52"/>
      <c r="H1" s="52"/>
      <c r="I1" s="52"/>
      <c r="J1" s="52"/>
      <c r="K1" s="52"/>
      <c r="L1" s="52"/>
      <c r="M1" s="52"/>
      <c r="N1" s="52"/>
      <c r="O1" s="53"/>
    </row>
    <row r="2" spans="1:16" ht="13.8" x14ac:dyDescent="0.25">
      <c r="A2" s="48" t="s">
        <v>2</v>
      </c>
      <c r="B2" s="49"/>
      <c r="C2" s="61" t="str">
        <f>KOPS!D2</f>
        <v>BIROJU ĒKAS JAUNBŪVE</v>
      </c>
      <c r="D2" s="50"/>
      <c r="E2" s="50"/>
      <c r="F2" s="51"/>
      <c r="G2" s="52"/>
      <c r="H2" s="52"/>
      <c r="I2" s="52"/>
      <c r="J2" s="52"/>
      <c r="K2" s="52"/>
      <c r="L2" s="52"/>
      <c r="M2" s="52"/>
      <c r="N2" s="52"/>
      <c r="O2" s="53"/>
    </row>
    <row r="3" spans="1:16" ht="13.8" x14ac:dyDescent="0.25">
      <c r="A3" s="48" t="s">
        <v>3</v>
      </c>
      <c r="B3" s="49"/>
      <c r="C3" s="61" t="str">
        <f>KOPS!D3</f>
        <v>STIGU IELĀ 14, RĪGĀ</v>
      </c>
      <c r="D3" s="50"/>
      <c r="E3" s="50"/>
      <c r="F3" s="51"/>
      <c r="G3" s="52"/>
      <c r="H3" s="52"/>
      <c r="I3" s="52"/>
      <c r="J3" s="52"/>
      <c r="K3" s="52"/>
      <c r="L3" s="52"/>
      <c r="M3" s="52"/>
      <c r="N3" s="52"/>
      <c r="O3" s="53"/>
    </row>
    <row r="4" spans="1:16" ht="13.8" x14ac:dyDescent="0.25">
      <c r="A4" s="48" t="s">
        <v>4</v>
      </c>
      <c r="B4" s="49"/>
      <c r="C4" s="113"/>
      <c r="D4" s="50"/>
      <c r="E4" s="50"/>
      <c r="F4" s="51"/>
      <c r="G4" s="52"/>
      <c r="H4" s="52"/>
      <c r="I4" s="52"/>
      <c r="J4" s="52"/>
      <c r="K4" s="52"/>
      <c r="L4" s="52"/>
      <c r="M4" s="52"/>
      <c r="N4" s="52"/>
      <c r="O4" s="53"/>
    </row>
    <row r="5" spans="1:16" ht="14.4" x14ac:dyDescent="0.25">
      <c r="A5" s="48" t="s">
        <v>2407</v>
      </c>
      <c r="B5" s="49"/>
      <c r="C5" s="54"/>
      <c r="D5" s="50"/>
      <c r="E5" s="50"/>
      <c r="F5" s="51"/>
      <c r="G5" s="52"/>
      <c r="H5" s="52"/>
      <c r="I5" s="52"/>
      <c r="J5" s="52"/>
      <c r="K5" s="52"/>
      <c r="L5" s="52"/>
      <c r="M5" s="52"/>
      <c r="N5" s="55" t="s">
        <v>28</v>
      </c>
      <c r="O5" s="111">
        <f>O19</f>
        <v>0</v>
      </c>
    </row>
    <row r="6" spans="1:16" ht="13.8" x14ac:dyDescent="0.25">
      <c r="A6" s="10" t="str">
        <f>KOPT!A6</f>
        <v>Tāme sastādīta: 2020.gada februārī</v>
      </c>
      <c r="B6" s="49"/>
      <c r="C6" s="54"/>
      <c r="D6" s="50"/>
      <c r="E6" s="50"/>
      <c r="F6" s="51"/>
      <c r="G6" s="52"/>
      <c r="H6" s="52"/>
      <c r="I6" s="52"/>
      <c r="J6" s="52"/>
      <c r="K6" s="52"/>
      <c r="L6" s="52"/>
      <c r="M6" s="52"/>
      <c r="N6" s="52"/>
      <c r="O6" s="53"/>
    </row>
    <row r="7" spans="1:16" ht="20.25" customHeight="1" x14ac:dyDescent="0.25">
      <c r="A7" s="427" t="s">
        <v>5</v>
      </c>
      <c r="B7" s="442" t="s">
        <v>43</v>
      </c>
      <c r="C7" s="440" t="s">
        <v>6</v>
      </c>
      <c r="D7" s="427" t="s">
        <v>7</v>
      </c>
      <c r="E7" s="437" t="s">
        <v>8</v>
      </c>
      <c r="F7" s="437"/>
      <c r="G7" s="437"/>
      <c r="H7" s="437"/>
      <c r="I7" s="437"/>
      <c r="J7" s="439"/>
      <c r="K7" s="438" t="s">
        <v>11</v>
      </c>
      <c r="L7" s="437"/>
      <c r="M7" s="437"/>
      <c r="N7" s="437"/>
      <c r="O7" s="439"/>
      <c r="P7" s="9"/>
    </row>
    <row r="8" spans="1:16" ht="78.75" customHeight="1" x14ac:dyDescent="0.25">
      <c r="A8" s="428"/>
      <c r="B8" s="443"/>
      <c r="C8" s="441"/>
      <c r="D8" s="428"/>
      <c r="E8" s="7" t="s">
        <v>9</v>
      </c>
      <c r="F8" s="7" t="s">
        <v>29</v>
      </c>
      <c r="G8" s="8" t="s">
        <v>30</v>
      </c>
      <c r="H8" s="8" t="s">
        <v>41</v>
      </c>
      <c r="I8" s="8" t="s">
        <v>31</v>
      </c>
      <c r="J8" s="8" t="s">
        <v>32</v>
      </c>
      <c r="K8" s="8" t="s">
        <v>10</v>
      </c>
      <c r="L8" s="8" t="s">
        <v>30</v>
      </c>
      <c r="M8" s="8" t="s">
        <v>41</v>
      </c>
      <c r="N8" s="8" t="s">
        <v>31</v>
      </c>
      <c r="O8" s="8" t="s">
        <v>33</v>
      </c>
    </row>
    <row r="9" spans="1:16" x14ac:dyDescent="0.25">
      <c r="A9" s="16"/>
      <c r="B9" s="32"/>
      <c r="C9" s="28"/>
      <c r="D9" s="25"/>
      <c r="E9" s="34"/>
      <c r="F9" s="29"/>
      <c r="G9" s="31"/>
      <c r="H9" s="31"/>
      <c r="I9" s="35"/>
      <c r="J9" s="31"/>
      <c r="K9" s="35"/>
      <c r="L9" s="31"/>
      <c r="M9" s="35"/>
      <c r="N9" s="31"/>
      <c r="O9" s="36"/>
    </row>
    <row r="10" spans="1:16" s="156" customFormat="1" x14ac:dyDescent="0.25">
      <c r="A10" s="301"/>
      <c r="B10" s="302" t="s">
        <v>53</v>
      </c>
      <c r="C10" s="303"/>
      <c r="D10" s="304"/>
      <c r="E10" s="305"/>
      <c r="F10" s="297"/>
      <c r="G10" s="296"/>
      <c r="H10" s="306"/>
      <c r="I10" s="307"/>
      <c r="J10" s="306"/>
      <c r="K10" s="308"/>
      <c r="L10" s="297"/>
      <c r="M10" s="297"/>
      <c r="N10" s="297"/>
      <c r="O10" s="297"/>
    </row>
    <row r="11" spans="1:16" s="156" customFormat="1" x14ac:dyDescent="0.25">
      <c r="A11" s="192" t="s">
        <v>684</v>
      </c>
      <c r="B11" s="234" t="s">
        <v>55</v>
      </c>
      <c r="C11" s="236" t="s">
        <v>56</v>
      </c>
      <c r="D11" s="237">
        <v>180</v>
      </c>
      <c r="E11" s="309"/>
      <c r="F11" s="296"/>
      <c r="G11" s="296"/>
      <c r="H11" s="296"/>
      <c r="I11" s="310"/>
      <c r="J11" s="296"/>
      <c r="K11" s="296"/>
      <c r="L11" s="296"/>
      <c r="M11" s="296"/>
      <c r="N11" s="296"/>
      <c r="O11" s="296"/>
    </row>
    <row r="12" spans="1:16" s="156" customFormat="1" x14ac:dyDescent="0.25">
      <c r="A12" s="192" t="s">
        <v>687</v>
      </c>
      <c r="B12" s="234" t="s">
        <v>58</v>
      </c>
      <c r="C12" s="236" t="s">
        <v>59</v>
      </c>
      <c r="D12" s="237">
        <v>1</v>
      </c>
      <c r="E12" s="309"/>
      <c r="F12" s="296"/>
      <c r="G12" s="296"/>
      <c r="H12" s="296"/>
      <c r="I12" s="310"/>
      <c r="J12" s="296"/>
      <c r="K12" s="296"/>
      <c r="L12" s="296"/>
      <c r="M12" s="296"/>
      <c r="N12" s="296"/>
      <c r="O12" s="296"/>
    </row>
    <row r="13" spans="1:16" s="156" customFormat="1" ht="26.4" x14ac:dyDescent="0.25">
      <c r="A13" s="192" t="s">
        <v>689</v>
      </c>
      <c r="B13" s="234" t="s">
        <v>61</v>
      </c>
      <c r="C13" s="236" t="s">
        <v>59</v>
      </c>
      <c r="D13" s="237">
        <v>1</v>
      </c>
      <c r="E13" s="309"/>
      <c r="F13" s="296"/>
      <c r="G13" s="296"/>
      <c r="H13" s="296"/>
      <c r="I13" s="310"/>
      <c r="J13" s="296"/>
      <c r="K13" s="296"/>
      <c r="L13" s="296"/>
      <c r="M13" s="296"/>
      <c r="N13" s="296"/>
      <c r="O13" s="296"/>
    </row>
    <row r="14" spans="1:16" s="156" customFormat="1" x14ac:dyDescent="0.25">
      <c r="A14" s="192" t="s">
        <v>679</v>
      </c>
      <c r="B14" s="234" t="s">
        <v>63</v>
      </c>
      <c r="C14" s="236" t="s">
        <v>59</v>
      </c>
      <c r="D14" s="237">
        <v>14</v>
      </c>
      <c r="E14" s="309"/>
      <c r="F14" s="296"/>
      <c r="G14" s="296"/>
      <c r="H14" s="296"/>
      <c r="I14" s="310"/>
      <c r="J14" s="296"/>
      <c r="K14" s="296"/>
      <c r="L14" s="296"/>
      <c r="M14" s="296"/>
      <c r="N14" s="296"/>
      <c r="O14" s="296"/>
    </row>
    <row r="15" spans="1:16" s="156" customFormat="1" ht="26.4" x14ac:dyDescent="0.25">
      <c r="A15" s="192" t="s">
        <v>692</v>
      </c>
      <c r="B15" s="234" t="s">
        <v>65</v>
      </c>
      <c r="C15" s="236" t="s">
        <v>59</v>
      </c>
      <c r="D15" s="237">
        <v>1</v>
      </c>
      <c r="E15" s="309"/>
      <c r="F15" s="296"/>
      <c r="G15" s="296"/>
      <c r="H15" s="296"/>
      <c r="I15" s="310"/>
      <c r="J15" s="296"/>
      <c r="K15" s="296"/>
      <c r="L15" s="296"/>
      <c r="M15" s="296"/>
      <c r="N15" s="296"/>
      <c r="O15" s="296"/>
    </row>
    <row r="16" spans="1:16" s="156" customFormat="1" ht="39.6" x14ac:dyDescent="0.25">
      <c r="A16" s="192" t="s">
        <v>1937</v>
      </c>
      <c r="B16" s="234" t="s">
        <v>67</v>
      </c>
      <c r="C16" s="236" t="s">
        <v>59</v>
      </c>
      <c r="D16" s="237">
        <v>1</v>
      </c>
      <c r="E16" s="309"/>
      <c r="F16" s="296"/>
      <c r="G16" s="296"/>
      <c r="H16" s="296"/>
      <c r="I16" s="310"/>
      <c r="J16" s="296"/>
      <c r="K16" s="296"/>
      <c r="L16" s="296"/>
      <c r="M16" s="296"/>
      <c r="N16" s="296"/>
      <c r="O16" s="296"/>
    </row>
    <row r="17" spans="1:1025" s="317" customFormat="1" ht="39.6" x14ac:dyDescent="0.25">
      <c r="A17" s="192" t="s">
        <v>1941</v>
      </c>
      <c r="B17" s="311" t="s">
        <v>343</v>
      </c>
      <c r="C17" s="312" t="s">
        <v>2408</v>
      </c>
      <c r="D17" s="313">
        <v>12</v>
      </c>
      <c r="E17" s="314"/>
      <c r="F17" s="307"/>
      <c r="G17" s="307"/>
      <c r="H17" s="315"/>
      <c r="I17" s="307"/>
      <c r="J17" s="307"/>
      <c r="K17" s="307"/>
      <c r="L17" s="307"/>
      <c r="M17" s="307"/>
      <c r="N17" s="307"/>
      <c r="O17" s="307"/>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6"/>
      <c r="HS17" s="316"/>
      <c r="HT17" s="316"/>
      <c r="HU17" s="316"/>
      <c r="HV17" s="316"/>
      <c r="HW17" s="316"/>
      <c r="HX17" s="316"/>
      <c r="HY17" s="316"/>
      <c r="HZ17" s="316"/>
      <c r="IA17" s="316"/>
      <c r="IB17" s="316"/>
      <c r="IC17" s="316"/>
      <c r="ID17" s="316"/>
      <c r="IE17" s="316"/>
      <c r="IF17" s="316"/>
      <c r="IG17" s="316"/>
      <c r="IH17" s="316"/>
      <c r="II17" s="316"/>
      <c r="IJ17" s="316"/>
      <c r="IK17" s="316"/>
      <c r="IL17" s="316"/>
      <c r="IM17" s="316"/>
      <c r="IN17" s="316"/>
      <c r="IO17" s="316"/>
      <c r="IP17" s="316"/>
      <c r="IQ17" s="316"/>
      <c r="IR17" s="316"/>
      <c r="IS17" s="316"/>
      <c r="IT17" s="316"/>
      <c r="IU17" s="316"/>
      <c r="IV17" s="316"/>
      <c r="IW17" s="316"/>
      <c r="IX17" s="316"/>
      <c r="IY17" s="316"/>
      <c r="IZ17" s="316"/>
      <c r="JA17" s="316"/>
      <c r="JB17" s="316"/>
      <c r="JC17" s="316"/>
      <c r="JD17" s="316"/>
      <c r="JE17" s="316"/>
      <c r="JF17" s="316"/>
      <c r="JG17" s="316"/>
      <c r="JH17" s="316"/>
      <c r="JI17" s="316"/>
      <c r="JJ17" s="316"/>
      <c r="JK17" s="316"/>
      <c r="JL17" s="316"/>
      <c r="JM17" s="316"/>
      <c r="JN17" s="316"/>
      <c r="JO17" s="316"/>
      <c r="JP17" s="316"/>
      <c r="JQ17" s="316"/>
      <c r="JR17" s="316"/>
      <c r="JS17" s="316"/>
      <c r="JT17" s="316"/>
      <c r="JU17" s="316"/>
      <c r="JV17" s="316"/>
      <c r="JW17" s="316"/>
      <c r="JX17" s="316"/>
      <c r="JY17" s="316"/>
      <c r="JZ17" s="316"/>
      <c r="KA17" s="316"/>
      <c r="KB17" s="316"/>
      <c r="KC17" s="316"/>
      <c r="KD17" s="316"/>
      <c r="KE17" s="316"/>
      <c r="KF17" s="316"/>
      <c r="KG17" s="316"/>
      <c r="KH17" s="316"/>
      <c r="KI17" s="316"/>
      <c r="KJ17" s="316"/>
      <c r="KK17" s="316"/>
      <c r="KL17" s="316"/>
      <c r="KM17" s="316"/>
      <c r="KN17" s="316"/>
      <c r="KO17" s="316"/>
      <c r="KP17" s="316"/>
      <c r="KQ17" s="316"/>
      <c r="KR17" s="316"/>
      <c r="KS17" s="316"/>
      <c r="KT17" s="316"/>
      <c r="KU17" s="316"/>
      <c r="KV17" s="316"/>
      <c r="KW17" s="316"/>
      <c r="KX17" s="316"/>
      <c r="KY17" s="316"/>
      <c r="KZ17" s="316"/>
      <c r="LA17" s="316"/>
      <c r="LB17" s="316"/>
      <c r="LC17" s="316"/>
      <c r="LD17" s="316"/>
      <c r="LE17" s="316"/>
      <c r="LF17" s="316"/>
      <c r="LG17" s="316"/>
      <c r="LH17" s="316"/>
      <c r="LI17" s="316"/>
      <c r="LJ17" s="316"/>
      <c r="LK17" s="316"/>
      <c r="LL17" s="316"/>
      <c r="LM17" s="316"/>
      <c r="LN17" s="316"/>
      <c r="LO17" s="316"/>
      <c r="LP17" s="316"/>
      <c r="LQ17" s="316"/>
      <c r="LR17" s="316"/>
      <c r="LS17" s="316"/>
      <c r="LT17" s="316"/>
      <c r="LU17" s="316"/>
      <c r="LV17" s="316"/>
      <c r="LW17" s="316"/>
      <c r="LX17" s="316"/>
      <c r="LY17" s="316"/>
      <c r="LZ17" s="316"/>
      <c r="MA17" s="316"/>
      <c r="MB17" s="316"/>
      <c r="MC17" s="316"/>
      <c r="MD17" s="316"/>
      <c r="ME17" s="316"/>
      <c r="MF17" s="316"/>
      <c r="MG17" s="316"/>
      <c r="MH17" s="316"/>
      <c r="MI17" s="316"/>
      <c r="MJ17" s="316"/>
      <c r="MK17" s="316"/>
      <c r="ML17" s="316"/>
      <c r="MM17" s="316"/>
      <c r="MN17" s="316"/>
      <c r="MO17" s="316"/>
      <c r="MP17" s="316"/>
      <c r="MQ17" s="316"/>
      <c r="MR17" s="316"/>
      <c r="MS17" s="316"/>
      <c r="MT17" s="316"/>
      <c r="MU17" s="316"/>
      <c r="MV17" s="316"/>
      <c r="MW17" s="316"/>
      <c r="MX17" s="316"/>
      <c r="MY17" s="316"/>
      <c r="MZ17" s="316"/>
      <c r="NA17" s="316"/>
      <c r="NB17" s="316"/>
      <c r="NC17" s="316"/>
      <c r="ND17" s="316"/>
      <c r="NE17" s="316"/>
      <c r="NF17" s="316"/>
      <c r="NG17" s="316"/>
      <c r="NH17" s="316"/>
      <c r="NI17" s="316"/>
      <c r="NJ17" s="316"/>
      <c r="NK17" s="316"/>
      <c r="NL17" s="316"/>
      <c r="NM17" s="316"/>
      <c r="NN17" s="316"/>
      <c r="NO17" s="316"/>
      <c r="NP17" s="316"/>
      <c r="NQ17" s="316"/>
      <c r="NR17" s="316"/>
      <c r="NS17" s="316"/>
      <c r="NT17" s="316"/>
      <c r="NU17" s="316"/>
      <c r="NV17" s="316"/>
      <c r="NW17" s="316"/>
      <c r="NX17" s="316"/>
      <c r="NY17" s="316"/>
      <c r="NZ17" s="316"/>
      <c r="OA17" s="316"/>
      <c r="OB17" s="316"/>
      <c r="OC17" s="316"/>
      <c r="OD17" s="316"/>
      <c r="OE17" s="316"/>
      <c r="OF17" s="316"/>
      <c r="OG17" s="316"/>
      <c r="OH17" s="316"/>
      <c r="OI17" s="316"/>
      <c r="OJ17" s="316"/>
      <c r="OK17" s="316"/>
      <c r="OL17" s="316"/>
      <c r="OM17" s="316"/>
      <c r="ON17" s="316"/>
      <c r="OO17" s="316"/>
      <c r="OP17" s="316"/>
      <c r="OQ17" s="316"/>
      <c r="OR17" s="316"/>
      <c r="OS17" s="316"/>
      <c r="OT17" s="316"/>
      <c r="OU17" s="316"/>
      <c r="OV17" s="316"/>
      <c r="OW17" s="316"/>
      <c r="OX17" s="316"/>
      <c r="OY17" s="316"/>
      <c r="OZ17" s="316"/>
      <c r="PA17" s="316"/>
      <c r="PB17" s="316"/>
      <c r="PC17" s="316"/>
      <c r="PD17" s="316"/>
      <c r="PE17" s="316"/>
      <c r="PF17" s="316"/>
      <c r="PG17" s="316"/>
      <c r="PH17" s="316"/>
      <c r="PI17" s="316"/>
      <c r="PJ17" s="316"/>
      <c r="PK17" s="316"/>
      <c r="PL17" s="316"/>
      <c r="PM17" s="316"/>
      <c r="PN17" s="316"/>
      <c r="PO17" s="316"/>
      <c r="PP17" s="316"/>
      <c r="PQ17" s="316"/>
      <c r="PR17" s="316"/>
      <c r="PS17" s="316"/>
      <c r="PT17" s="316"/>
      <c r="PU17" s="316"/>
      <c r="PV17" s="316"/>
      <c r="PW17" s="316"/>
      <c r="PX17" s="316"/>
      <c r="PY17" s="316"/>
      <c r="PZ17" s="316"/>
      <c r="QA17" s="316"/>
      <c r="QB17" s="316"/>
      <c r="QC17" s="316"/>
      <c r="QD17" s="316"/>
      <c r="QE17" s="316"/>
      <c r="QF17" s="316"/>
      <c r="QG17" s="316"/>
      <c r="QH17" s="316"/>
      <c r="QI17" s="316"/>
      <c r="QJ17" s="316"/>
      <c r="QK17" s="316"/>
      <c r="QL17" s="316"/>
      <c r="QM17" s="316"/>
      <c r="QN17" s="316"/>
      <c r="QO17" s="316"/>
      <c r="QP17" s="316"/>
      <c r="QQ17" s="316"/>
      <c r="QR17" s="316"/>
      <c r="QS17" s="316"/>
      <c r="QT17" s="316"/>
      <c r="QU17" s="316"/>
      <c r="QV17" s="316"/>
      <c r="QW17" s="316"/>
      <c r="QX17" s="316"/>
      <c r="QY17" s="316"/>
      <c r="QZ17" s="316"/>
      <c r="RA17" s="316"/>
      <c r="RB17" s="316"/>
      <c r="RC17" s="316"/>
      <c r="RD17" s="316"/>
      <c r="RE17" s="316"/>
      <c r="RF17" s="316"/>
      <c r="RG17" s="316"/>
      <c r="RH17" s="316"/>
      <c r="RI17" s="316"/>
      <c r="RJ17" s="316"/>
      <c r="RK17" s="316"/>
      <c r="RL17" s="316"/>
      <c r="RM17" s="316"/>
      <c r="RN17" s="316"/>
      <c r="RO17" s="316"/>
      <c r="RP17" s="316"/>
      <c r="RQ17" s="316"/>
      <c r="RR17" s="316"/>
      <c r="RS17" s="316"/>
      <c r="RT17" s="316"/>
      <c r="RU17" s="316"/>
      <c r="RV17" s="316"/>
      <c r="RW17" s="316"/>
      <c r="RX17" s="316"/>
      <c r="RY17" s="316"/>
      <c r="RZ17" s="316"/>
      <c r="SA17" s="316"/>
      <c r="SB17" s="316"/>
      <c r="SC17" s="316"/>
      <c r="SD17" s="316"/>
      <c r="SE17" s="316"/>
      <c r="SF17" s="316"/>
      <c r="SG17" s="316"/>
      <c r="SH17" s="316"/>
      <c r="SI17" s="316"/>
      <c r="SJ17" s="316"/>
      <c r="SK17" s="316"/>
      <c r="SL17" s="316"/>
      <c r="SM17" s="316"/>
      <c r="SN17" s="316"/>
      <c r="SO17" s="316"/>
      <c r="SP17" s="316"/>
      <c r="SQ17" s="316"/>
      <c r="SR17" s="316"/>
      <c r="SS17" s="316"/>
      <c r="ST17" s="316"/>
      <c r="SU17" s="316"/>
      <c r="SV17" s="316"/>
      <c r="SW17" s="316"/>
      <c r="SX17" s="316"/>
      <c r="SY17" s="316"/>
      <c r="SZ17" s="316"/>
      <c r="TA17" s="316"/>
      <c r="TB17" s="316"/>
      <c r="TC17" s="316"/>
      <c r="TD17" s="316"/>
      <c r="TE17" s="316"/>
      <c r="TF17" s="316"/>
      <c r="TG17" s="316"/>
      <c r="TH17" s="316"/>
      <c r="TI17" s="316"/>
      <c r="TJ17" s="316"/>
      <c r="TK17" s="316"/>
      <c r="TL17" s="316"/>
      <c r="TM17" s="316"/>
      <c r="TN17" s="316"/>
      <c r="TO17" s="316"/>
      <c r="TP17" s="316"/>
      <c r="TQ17" s="316"/>
      <c r="TR17" s="316"/>
      <c r="TS17" s="316"/>
      <c r="TT17" s="316"/>
      <c r="TU17" s="316"/>
      <c r="TV17" s="316"/>
      <c r="TW17" s="316"/>
      <c r="TX17" s="316"/>
      <c r="TY17" s="316"/>
      <c r="TZ17" s="316"/>
      <c r="UA17" s="316"/>
      <c r="UB17" s="316"/>
      <c r="UC17" s="316"/>
      <c r="UD17" s="316"/>
      <c r="UE17" s="316"/>
      <c r="UF17" s="316"/>
      <c r="UG17" s="316"/>
      <c r="UH17" s="316"/>
      <c r="UI17" s="316"/>
      <c r="UJ17" s="316"/>
      <c r="UK17" s="316"/>
      <c r="UL17" s="316"/>
      <c r="UM17" s="316"/>
      <c r="UN17" s="316"/>
      <c r="UO17" s="316"/>
      <c r="UP17" s="316"/>
      <c r="UQ17" s="316"/>
      <c r="UR17" s="316"/>
      <c r="US17" s="316"/>
      <c r="UT17" s="316"/>
      <c r="UU17" s="316"/>
      <c r="UV17" s="316"/>
      <c r="UW17" s="316"/>
      <c r="UX17" s="316"/>
      <c r="UY17" s="316"/>
      <c r="UZ17" s="316"/>
      <c r="VA17" s="316"/>
      <c r="VB17" s="316"/>
      <c r="VC17" s="316"/>
      <c r="VD17" s="316"/>
      <c r="VE17" s="316"/>
      <c r="VF17" s="316"/>
      <c r="VG17" s="316"/>
      <c r="VH17" s="316"/>
      <c r="VI17" s="316"/>
      <c r="VJ17" s="316"/>
      <c r="VK17" s="316"/>
      <c r="VL17" s="316"/>
      <c r="VM17" s="316"/>
      <c r="VN17" s="316"/>
      <c r="VO17" s="316"/>
      <c r="VP17" s="316"/>
      <c r="VQ17" s="316"/>
      <c r="VR17" s="316"/>
      <c r="VS17" s="316"/>
      <c r="VT17" s="316"/>
      <c r="VU17" s="316"/>
      <c r="VV17" s="316"/>
      <c r="VW17" s="316"/>
      <c r="VX17" s="316"/>
      <c r="VY17" s="316"/>
      <c r="VZ17" s="316"/>
      <c r="WA17" s="316"/>
      <c r="WB17" s="316"/>
      <c r="WC17" s="316"/>
      <c r="WD17" s="316"/>
      <c r="WE17" s="316"/>
      <c r="WF17" s="316"/>
      <c r="WG17" s="316"/>
      <c r="WH17" s="316"/>
      <c r="WI17" s="316"/>
      <c r="WJ17" s="316"/>
      <c r="WK17" s="316"/>
      <c r="WL17" s="316"/>
      <c r="WM17" s="316"/>
      <c r="WN17" s="316"/>
      <c r="WO17" s="316"/>
      <c r="WP17" s="316"/>
      <c r="WQ17" s="316"/>
      <c r="WR17" s="316"/>
      <c r="WS17" s="316"/>
      <c r="WT17" s="316"/>
      <c r="WU17" s="316"/>
      <c r="WV17" s="316"/>
      <c r="WW17" s="316"/>
      <c r="WX17" s="316"/>
      <c r="WY17" s="316"/>
      <c r="WZ17" s="316"/>
      <c r="XA17" s="316"/>
      <c r="XB17" s="316"/>
      <c r="XC17" s="316"/>
      <c r="XD17" s="316"/>
      <c r="XE17" s="316"/>
      <c r="XF17" s="316"/>
      <c r="XG17" s="316"/>
      <c r="XH17" s="316"/>
      <c r="XI17" s="316"/>
      <c r="XJ17" s="316"/>
      <c r="XK17" s="316"/>
      <c r="XL17" s="316"/>
      <c r="XM17" s="316"/>
      <c r="XN17" s="316"/>
      <c r="XO17" s="316"/>
      <c r="XP17" s="316"/>
      <c r="XQ17" s="316"/>
      <c r="XR17" s="316"/>
      <c r="XS17" s="316"/>
      <c r="XT17" s="316"/>
      <c r="XU17" s="316"/>
      <c r="XV17" s="316"/>
      <c r="XW17" s="316"/>
      <c r="XX17" s="316"/>
      <c r="XY17" s="316"/>
      <c r="XZ17" s="316"/>
      <c r="YA17" s="316"/>
      <c r="YB17" s="316"/>
      <c r="YC17" s="316"/>
      <c r="YD17" s="316"/>
      <c r="YE17" s="316"/>
      <c r="YF17" s="316"/>
      <c r="YG17" s="316"/>
      <c r="YH17" s="316"/>
      <c r="YI17" s="316"/>
      <c r="YJ17" s="316"/>
      <c r="YK17" s="316"/>
      <c r="YL17" s="316"/>
      <c r="YM17" s="316"/>
      <c r="YN17" s="316"/>
      <c r="YO17" s="316"/>
      <c r="YP17" s="316"/>
      <c r="YQ17" s="316"/>
      <c r="YR17" s="316"/>
      <c r="YS17" s="316"/>
      <c r="YT17" s="316"/>
      <c r="YU17" s="316"/>
      <c r="YV17" s="316"/>
      <c r="YW17" s="316"/>
      <c r="YX17" s="316"/>
      <c r="YY17" s="316"/>
      <c r="YZ17" s="316"/>
      <c r="ZA17" s="316"/>
      <c r="ZB17" s="316"/>
      <c r="ZC17" s="316"/>
      <c r="ZD17" s="316"/>
      <c r="ZE17" s="316"/>
      <c r="ZF17" s="316"/>
      <c r="ZG17" s="316"/>
      <c r="ZH17" s="316"/>
      <c r="ZI17" s="316"/>
      <c r="ZJ17" s="316"/>
      <c r="ZK17" s="316"/>
      <c r="ZL17" s="316"/>
      <c r="ZM17" s="316"/>
      <c r="ZN17" s="316"/>
      <c r="ZO17" s="316"/>
      <c r="ZP17" s="316"/>
      <c r="ZQ17" s="316"/>
      <c r="ZR17" s="316"/>
      <c r="ZS17" s="316"/>
      <c r="ZT17" s="316"/>
      <c r="ZU17" s="316"/>
      <c r="ZV17" s="316"/>
      <c r="ZW17" s="316"/>
      <c r="ZX17" s="316"/>
      <c r="ZY17" s="316"/>
      <c r="ZZ17" s="316"/>
      <c r="AAA17" s="316"/>
      <c r="AAB17" s="316"/>
      <c r="AAC17" s="316"/>
      <c r="AAD17" s="316"/>
      <c r="AAE17" s="316"/>
      <c r="AAF17" s="316"/>
      <c r="AAG17" s="316"/>
      <c r="AAH17" s="316"/>
      <c r="AAI17" s="316"/>
      <c r="AAJ17" s="316"/>
      <c r="AAK17" s="316"/>
      <c r="AAL17" s="316"/>
      <c r="AAM17" s="316"/>
      <c r="AAN17" s="316"/>
      <c r="AAO17" s="316"/>
      <c r="AAP17" s="316"/>
      <c r="AAQ17" s="316"/>
      <c r="AAR17" s="316"/>
      <c r="AAS17" s="316"/>
      <c r="AAT17" s="316"/>
      <c r="AAU17" s="316"/>
      <c r="AAV17" s="316"/>
      <c r="AAW17" s="316"/>
      <c r="AAX17" s="316"/>
      <c r="AAY17" s="316"/>
      <c r="AAZ17" s="316"/>
      <c r="ABA17" s="316"/>
      <c r="ABB17" s="316"/>
      <c r="ABC17" s="316"/>
      <c r="ABD17" s="316"/>
      <c r="ABE17" s="316"/>
      <c r="ABF17" s="316"/>
      <c r="ABG17" s="316"/>
      <c r="ABH17" s="316"/>
      <c r="ABI17" s="316"/>
      <c r="ABJ17" s="316"/>
      <c r="ABK17" s="316"/>
      <c r="ABL17" s="316"/>
      <c r="ABM17" s="316"/>
      <c r="ABN17" s="316"/>
      <c r="ABO17" s="316"/>
      <c r="ABP17" s="316"/>
      <c r="ABQ17" s="316"/>
      <c r="ABR17" s="316"/>
      <c r="ABS17" s="316"/>
      <c r="ABT17" s="316"/>
      <c r="ABU17" s="316"/>
      <c r="ABV17" s="316"/>
      <c r="ABW17" s="316"/>
      <c r="ABX17" s="316"/>
      <c r="ABY17" s="316"/>
      <c r="ABZ17" s="316"/>
      <c r="ACA17" s="316"/>
      <c r="ACB17" s="316"/>
      <c r="ACC17" s="316"/>
      <c r="ACD17" s="316"/>
      <c r="ACE17" s="316"/>
      <c r="ACF17" s="316"/>
      <c r="ACG17" s="316"/>
      <c r="ACH17" s="316"/>
      <c r="ACI17" s="316"/>
      <c r="ACJ17" s="316"/>
      <c r="ACK17" s="316"/>
      <c r="ACL17" s="316"/>
      <c r="ACM17" s="316"/>
      <c r="ACN17" s="316"/>
      <c r="ACO17" s="316"/>
      <c r="ACP17" s="316"/>
      <c r="ACQ17" s="316"/>
      <c r="ACR17" s="316"/>
      <c r="ACS17" s="316"/>
      <c r="ACT17" s="316"/>
      <c r="ACU17" s="316"/>
      <c r="ACV17" s="316"/>
      <c r="ACW17" s="316"/>
      <c r="ACX17" s="316"/>
      <c r="ACY17" s="316"/>
      <c r="ACZ17" s="316"/>
      <c r="ADA17" s="316"/>
      <c r="ADB17" s="316"/>
      <c r="ADC17" s="316"/>
      <c r="ADD17" s="316"/>
      <c r="ADE17" s="316"/>
      <c r="ADF17" s="316"/>
      <c r="ADG17" s="316"/>
      <c r="ADH17" s="316"/>
      <c r="ADI17" s="316"/>
      <c r="ADJ17" s="316"/>
      <c r="ADK17" s="316"/>
      <c r="ADL17" s="316"/>
      <c r="ADM17" s="316"/>
      <c r="ADN17" s="316"/>
      <c r="ADO17" s="316"/>
      <c r="ADP17" s="316"/>
      <c r="ADQ17" s="316"/>
      <c r="ADR17" s="316"/>
      <c r="ADS17" s="316"/>
      <c r="ADT17" s="316"/>
      <c r="ADU17" s="316"/>
      <c r="ADV17" s="316"/>
      <c r="ADW17" s="316"/>
      <c r="ADX17" s="316"/>
      <c r="ADY17" s="316"/>
      <c r="ADZ17" s="316"/>
      <c r="AEA17" s="316"/>
      <c r="AEB17" s="316"/>
      <c r="AEC17" s="316"/>
      <c r="AED17" s="316"/>
      <c r="AEE17" s="316"/>
      <c r="AEF17" s="316"/>
      <c r="AEG17" s="316"/>
      <c r="AEH17" s="316"/>
      <c r="AEI17" s="316"/>
      <c r="AEJ17" s="316"/>
      <c r="AEK17" s="316"/>
      <c r="AEL17" s="316"/>
      <c r="AEM17" s="316"/>
      <c r="AEN17" s="316"/>
      <c r="AEO17" s="316"/>
      <c r="AEP17" s="316"/>
      <c r="AEQ17" s="316"/>
      <c r="AER17" s="316"/>
      <c r="AES17" s="316"/>
      <c r="AET17" s="316"/>
      <c r="AEU17" s="316"/>
      <c r="AEV17" s="316"/>
      <c r="AEW17" s="316"/>
      <c r="AEX17" s="316"/>
      <c r="AEY17" s="316"/>
      <c r="AEZ17" s="316"/>
      <c r="AFA17" s="316"/>
      <c r="AFB17" s="316"/>
      <c r="AFC17" s="316"/>
      <c r="AFD17" s="316"/>
      <c r="AFE17" s="316"/>
      <c r="AFF17" s="316"/>
      <c r="AFG17" s="316"/>
      <c r="AFH17" s="316"/>
      <c r="AFI17" s="316"/>
      <c r="AFJ17" s="316"/>
      <c r="AFK17" s="316"/>
      <c r="AFL17" s="316"/>
      <c r="AFM17" s="316"/>
      <c r="AFN17" s="316"/>
      <c r="AFO17" s="316"/>
      <c r="AFP17" s="316"/>
      <c r="AFQ17" s="316"/>
      <c r="AFR17" s="316"/>
      <c r="AFS17" s="316"/>
      <c r="AFT17" s="316"/>
      <c r="AFU17" s="316"/>
      <c r="AFV17" s="316"/>
      <c r="AFW17" s="316"/>
      <c r="AFX17" s="316"/>
      <c r="AFY17" s="316"/>
      <c r="AFZ17" s="316"/>
      <c r="AGA17" s="316"/>
      <c r="AGB17" s="316"/>
      <c r="AGC17" s="316"/>
      <c r="AGD17" s="316"/>
      <c r="AGE17" s="316"/>
      <c r="AGF17" s="316"/>
      <c r="AGG17" s="316"/>
      <c r="AGH17" s="316"/>
      <c r="AGI17" s="316"/>
      <c r="AGJ17" s="316"/>
      <c r="AGK17" s="316"/>
      <c r="AGL17" s="316"/>
      <c r="AGM17" s="316"/>
      <c r="AGN17" s="316"/>
      <c r="AGO17" s="316"/>
      <c r="AGP17" s="316"/>
      <c r="AGQ17" s="316"/>
      <c r="AGR17" s="316"/>
      <c r="AGS17" s="316"/>
      <c r="AGT17" s="316"/>
      <c r="AGU17" s="316"/>
      <c r="AGV17" s="316"/>
      <c r="AGW17" s="316"/>
      <c r="AGX17" s="316"/>
      <c r="AGY17" s="316"/>
      <c r="AGZ17" s="316"/>
      <c r="AHA17" s="316"/>
      <c r="AHB17" s="316"/>
      <c r="AHC17" s="316"/>
      <c r="AHD17" s="316"/>
      <c r="AHE17" s="316"/>
      <c r="AHF17" s="316"/>
      <c r="AHG17" s="316"/>
      <c r="AHH17" s="316"/>
      <c r="AHI17" s="316"/>
      <c r="AHJ17" s="316"/>
      <c r="AHK17" s="316"/>
      <c r="AHL17" s="316"/>
      <c r="AHM17" s="316"/>
      <c r="AHN17" s="316"/>
      <c r="AHO17" s="316"/>
      <c r="AHP17" s="316"/>
      <c r="AHQ17" s="316"/>
      <c r="AHR17" s="316"/>
      <c r="AHS17" s="316"/>
      <c r="AHT17" s="316"/>
      <c r="AHU17" s="316"/>
      <c r="AHV17" s="316"/>
      <c r="AHW17" s="316"/>
      <c r="AHX17" s="316"/>
      <c r="AHY17" s="316"/>
      <c r="AHZ17" s="316"/>
      <c r="AIA17" s="316"/>
      <c r="AIB17" s="316"/>
      <c r="AIC17" s="316"/>
      <c r="AID17" s="316"/>
      <c r="AIE17" s="316"/>
      <c r="AIF17" s="316"/>
      <c r="AIG17" s="316"/>
      <c r="AIH17" s="316"/>
      <c r="AII17" s="316"/>
      <c r="AIJ17" s="316"/>
      <c r="AIK17" s="316"/>
      <c r="AIL17" s="316"/>
      <c r="AIM17" s="316"/>
      <c r="AIN17" s="316"/>
      <c r="AIO17" s="316"/>
      <c r="AIP17" s="316"/>
      <c r="AIQ17" s="316"/>
      <c r="AIR17" s="316"/>
      <c r="AIS17" s="316"/>
      <c r="AIT17" s="316"/>
      <c r="AIU17" s="316"/>
      <c r="AIV17" s="316"/>
      <c r="AIW17" s="316"/>
      <c r="AIX17" s="316"/>
      <c r="AIY17" s="316"/>
      <c r="AIZ17" s="316"/>
      <c r="AJA17" s="316"/>
      <c r="AJB17" s="316"/>
      <c r="AJC17" s="316"/>
      <c r="AJD17" s="316"/>
      <c r="AJE17" s="316"/>
      <c r="AJF17" s="316"/>
      <c r="AJG17" s="316"/>
      <c r="AJH17" s="316"/>
      <c r="AJI17" s="316"/>
      <c r="AJJ17" s="316"/>
      <c r="AJK17" s="316"/>
      <c r="AJL17" s="316"/>
      <c r="AJM17" s="316"/>
      <c r="AJN17" s="316"/>
      <c r="AJO17" s="316"/>
      <c r="AJP17" s="316"/>
      <c r="AJQ17" s="316"/>
      <c r="AJR17" s="316"/>
      <c r="AJS17" s="316"/>
      <c r="AJT17" s="316"/>
      <c r="AJU17" s="316"/>
      <c r="AJV17" s="316"/>
      <c r="AJW17" s="316"/>
      <c r="AJX17" s="316"/>
      <c r="AJY17" s="316"/>
      <c r="AJZ17" s="316"/>
      <c r="AKA17" s="316"/>
      <c r="AKB17" s="316"/>
      <c r="AKC17" s="316"/>
      <c r="AKD17" s="316"/>
      <c r="AKE17" s="316"/>
      <c r="AKF17" s="316"/>
      <c r="AKG17" s="316"/>
      <c r="AKH17" s="316"/>
      <c r="AKI17" s="316"/>
      <c r="AKJ17" s="316"/>
      <c r="AKK17" s="316"/>
      <c r="AKL17" s="316"/>
      <c r="AKM17" s="316"/>
      <c r="AKN17" s="316"/>
      <c r="AKO17" s="316"/>
      <c r="AKP17" s="316"/>
      <c r="AKQ17" s="316"/>
      <c r="AKR17" s="316"/>
      <c r="AKS17" s="316"/>
      <c r="AKT17" s="316"/>
      <c r="AKU17" s="316"/>
      <c r="AKV17" s="316"/>
      <c r="AKW17" s="316"/>
      <c r="AKX17" s="316"/>
      <c r="AKY17" s="316"/>
      <c r="AKZ17" s="316"/>
      <c r="ALA17" s="316"/>
      <c r="ALB17" s="316"/>
      <c r="ALC17" s="316"/>
      <c r="ALD17" s="316"/>
      <c r="ALE17" s="316"/>
      <c r="ALF17" s="316"/>
      <c r="ALG17" s="316"/>
      <c r="ALH17" s="316"/>
      <c r="ALI17" s="316"/>
      <c r="ALJ17" s="316"/>
      <c r="ALK17" s="316"/>
      <c r="ALL17" s="316"/>
      <c r="ALM17" s="316"/>
      <c r="ALN17" s="316"/>
      <c r="ALO17" s="316"/>
      <c r="ALP17" s="316"/>
      <c r="ALQ17" s="316"/>
      <c r="ALR17" s="316"/>
      <c r="ALS17" s="316"/>
      <c r="ALT17" s="316"/>
      <c r="ALU17" s="316"/>
      <c r="ALV17" s="316"/>
      <c r="ALW17" s="316"/>
      <c r="ALX17" s="316"/>
      <c r="ALY17" s="316"/>
      <c r="ALZ17" s="316"/>
      <c r="AMA17" s="316"/>
      <c r="AMB17" s="316"/>
      <c r="AMC17" s="316"/>
      <c r="AMD17" s="316"/>
      <c r="AME17" s="316"/>
      <c r="AMF17" s="316"/>
      <c r="AMG17" s="316"/>
      <c r="AMH17" s="316"/>
      <c r="AMI17" s="316"/>
      <c r="AMJ17" s="316"/>
      <c r="AMK17" s="316"/>
    </row>
    <row r="18" spans="1:1025" s="37" customFormat="1" x14ac:dyDescent="0.25">
      <c r="A18" s="38"/>
      <c r="B18" s="23"/>
      <c r="C18" s="39"/>
      <c r="D18" s="38"/>
      <c r="E18" s="40"/>
      <c r="F18" s="41"/>
      <c r="G18" s="42"/>
      <c r="H18" s="42"/>
      <c r="I18" s="43"/>
      <c r="J18" s="42"/>
      <c r="K18" s="43"/>
      <c r="L18" s="42"/>
      <c r="M18" s="43"/>
      <c r="N18" s="42"/>
      <c r="O18" s="57"/>
    </row>
    <row r="19" spans="1:1025" x14ac:dyDescent="0.25">
      <c r="J19" s="14" t="s">
        <v>45</v>
      </c>
      <c r="K19" s="44">
        <f>SUM(K10:K18)</f>
        <v>0</v>
      </c>
      <c r="L19" s="44">
        <f>SUM(L10:L18)</f>
        <v>0</v>
      </c>
      <c r="M19" s="44">
        <f>SUM(M10:M18)</f>
        <v>0</v>
      </c>
      <c r="N19" s="44">
        <f>SUM(N10:N18)</f>
        <v>0</v>
      </c>
      <c r="O19" s="45">
        <f>SUM(O10:O18)</f>
        <v>0</v>
      </c>
    </row>
    <row r="20" spans="1:1025" x14ac:dyDescent="0.25">
      <c r="J20" s="14"/>
      <c r="K20" s="58"/>
      <c r="L20" s="58"/>
      <c r="M20" s="58"/>
      <c r="N20" s="58"/>
      <c r="O20" s="59"/>
    </row>
    <row r="21" spans="1:1025" x14ac:dyDescent="0.25">
      <c r="B21" s="46" t="s">
        <v>2972</v>
      </c>
      <c r="E21" s="47"/>
    </row>
    <row r="22" spans="1:1025" x14ac:dyDescent="0.25">
      <c r="E22" s="47"/>
    </row>
    <row r="23" spans="1:1025" s="4" customFormat="1" x14ac:dyDescent="0.25">
      <c r="A23" s="3"/>
      <c r="B23" s="46" t="s">
        <v>2973</v>
      </c>
      <c r="C23" s="2"/>
      <c r="D23" s="3"/>
      <c r="E23" s="47"/>
      <c r="G23" s="5"/>
      <c r="H23" s="5"/>
      <c r="I23" s="5"/>
      <c r="J23" s="5"/>
      <c r="K23" s="5"/>
      <c r="L23" s="5"/>
      <c r="M23" s="5"/>
      <c r="N23" s="5"/>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c r="AKP23" s="6"/>
      <c r="AKQ23" s="6"/>
      <c r="AKR23" s="6"/>
      <c r="AKS23" s="6"/>
      <c r="AKT23" s="6"/>
      <c r="AKU23" s="6"/>
      <c r="AKV23" s="6"/>
      <c r="AKW23" s="6"/>
      <c r="AKX23" s="6"/>
      <c r="AKY23" s="6"/>
      <c r="AKZ23" s="6"/>
      <c r="ALA23" s="6"/>
      <c r="ALB23" s="6"/>
      <c r="ALC23" s="6"/>
      <c r="ALD23" s="6"/>
      <c r="ALE23" s="6"/>
      <c r="ALF23" s="6"/>
      <c r="ALG23" s="6"/>
      <c r="ALH23" s="6"/>
      <c r="ALI23" s="6"/>
      <c r="ALJ23" s="6"/>
      <c r="ALK23" s="6"/>
      <c r="ALL23" s="6"/>
      <c r="ALM23" s="6"/>
      <c r="ALN23" s="6"/>
      <c r="ALO23" s="6"/>
      <c r="ALP23" s="6"/>
      <c r="ALQ23" s="6"/>
      <c r="ALR23" s="6"/>
      <c r="ALS23" s="6"/>
      <c r="ALT23" s="6"/>
      <c r="ALU23" s="6"/>
      <c r="ALV23" s="6"/>
      <c r="ALW23" s="6"/>
      <c r="ALX23" s="6"/>
      <c r="ALY23" s="6"/>
      <c r="ALZ23" s="6"/>
      <c r="AMA23" s="6"/>
      <c r="AMB23" s="6"/>
      <c r="AMC23" s="6"/>
      <c r="AMD23" s="6"/>
      <c r="AME23" s="6"/>
      <c r="AMF23" s="6"/>
      <c r="AMG23" s="6"/>
      <c r="AMH23" s="6"/>
      <c r="AMI23" s="6"/>
      <c r="AMJ23" s="6"/>
      <c r="AMK23" s="6"/>
    </row>
    <row r="24" spans="1:1025" s="4" customFormat="1" x14ac:dyDescent="0.25">
      <c r="A24" s="3"/>
      <c r="B24" s="1"/>
      <c r="C24" s="2"/>
      <c r="D24" s="3"/>
      <c r="E24" s="47"/>
      <c r="G24" s="5"/>
      <c r="H24" s="5"/>
      <c r="I24" s="5"/>
      <c r="J24" s="5"/>
      <c r="K24" s="5"/>
      <c r="L24" s="5"/>
      <c r="M24" s="5"/>
      <c r="N24" s="5"/>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c r="AKP24" s="6"/>
      <c r="AKQ24" s="6"/>
      <c r="AKR24" s="6"/>
      <c r="AKS24" s="6"/>
      <c r="AKT24" s="6"/>
      <c r="AKU24" s="6"/>
      <c r="AKV24" s="6"/>
      <c r="AKW24" s="6"/>
      <c r="AKX24" s="6"/>
      <c r="AKY24" s="6"/>
      <c r="AKZ24" s="6"/>
      <c r="ALA24" s="6"/>
      <c r="ALB24" s="6"/>
      <c r="ALC24" s="6"/>
      <c r="ALD24" s="6"/>
      <c r="ALE24" s="6"/>
      <c r="ALF24" s="6"/>
      <c r="ALG24" s="6"/>
      <c r="ALH24" s="6"/>
      <c r="ALI24" s="6"/>
      <c r="ALJ24" s="6"/>
      <c r="ALK24" s="6"/>
      <c r="ALL24" s="6"/>
      <c r="ALM24" s="6"/>
      <c r="ALN24" s="6"/>
      <c r="ALO24" s="6"/>
      <c r="ALP24" s="6"/>
      <c r="ALQ24" s="6"/>
      <c r="ALR24" s="6"/>
      <c r="ALS24" s="6"/>
      <c r="ALT24" s="6"/>
      <c r="ALU24" s="6"/>
      <c r="ALV24" s="6"/>
      <c r="ALW24" s="6"/>
      <c r="ALX24" s="6"/>
      <c r="ALY24" s="6"/>
      <c r="ALZ24" s="6"/>
      <c r="AMA24" s="6"/>
      <c r="AMB24" s="6"/>
      <c r="AMC24" s="6"/>
      <c r="AMD24" s="6"/>
      <c r="AME24" s="6"/>
      <c r="AMF24" s="6"/>
      <c r="AMG24" s="6"/>
      <c r="AMH24" s="6"/>
      <c r="AMI24" s="6"/>
      <c r="AMJ24" s="6"/>
      <c r="AMK24" s="6"/>
    </row>
  </sheetData>
  <mergeCells count="6">
    <mergeCell ref="K7:O7"/>
    <mergeCell ref="A7:A8"/>
    <mergeCell ref="B7:B8"/>
    <mergeCell ref="C7:C8"/>
    <mergeCell ref="D7:D8"/>
    <mergeCell ref="E7:J7"/>
  </mergeCells>
  <phoneticPr fontId="35" type="noConversion"/>
  <conditionalFormatting sqref="C17:D17">
    <cfRule type="cellIs" dxfId="1" priority="1" operator="equal">
      <formula>0</formula>
    </cfRule>
    <cfRule type="expression" dxfId="0"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5-1
&amp;"Arial,Treknraksts"&amp;UBŪVLAUKUMA ORGANIZĀCIJA.</oddHeader>
    <oddFooter>&amp;C&amp;8&amp;P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T575"/>
  <sheetViews>
    <sheetView topLeftCell="A61" zoomScaleNormal="100" workbookViewId="0">
      <selection activeCell="C4" sqref="C4"/>
    </sheetView>
  </sheetViews>
  <sheetFormatPr defaultColWidth="9.109375" defaultRowHeight="13.2" x14ac:dyDescent="0.25"/>
  <cols>
    <col min="1" max="1" width="7.44140625" style="3" customWidth="1"/>
    <col min="2" max="2" width="41" style="1" customWidth="1"/>
    <col min="3" max="3" width="6" style="2" customWidth="1"/>
    <col min="4" max="4" width="8.6640625" style="3" customWidth="1"/>
    <col min="5" max="5" width="6.33203125" style="3" customWidth="1"/>
    <col min="6" max="6" width="6.5546875" style="4" customWidth="1"/>
    <col min="7" max="7" width="7.33203125" style="5" customWidth="1"/>
    <col min="8" max="8" width="8" style="5" customWidth="1"/>
    <col min="9" max="9" width="6.33203125" style="5" customWidth="1"/>
    <col min="10" max="10" width="8.88671875" style="5" customWidth="1"/>
    <col min="11" max="11" width="8.44140625" style="5" customWidth="1"/>
    <col min="12" max="13" width="10.109375" style="5" customWidth="1"/>
    <col min="14" max="14" width="8.44140625" style="5" customWidth="1"/>
    <col min="15" max="15" width="11.109375" style="6" customWidth="1"/>
    <col min="16" max="16384" width="9.109375" style="6"/>
  </cols>
  <sheetData>
    <row r="1" spans="1:17" ht="13.8" x14ac:dyDescent="0.25">
      <c r="A1" s="48" t="s">
        <v>1</v>
      </c>
      <c r="B1" s="49"/>
      <c r="C1" s="68" t="str">
        <f>KOPS!D1</f>
        <v>BIROJU ĒKAS JAUNBŪVE</v>
      </c>
      <c r="D1" s="50"/>
      <c r="E1" s="50"/>
      <c r="F1" s="51"/>
      <c r="G1" s="52"/>
      <c r="H1" s="52"/>
      <c r="I1" s="52"/>
      <c r="J1" s="52"/>
      <c r="K1" s="52"/>
      <c r="L1" s="52"/>
      <c r="M1" s="52"/>
      <c r="N1" s="52"/>
      <c r="O1" s="53"/>
    </row>
    <row r="2" spans="1:17" ht="13.8" x14ac:dyDescent="0.25">
      <c r="A2" s="48" t="s">
        <v>2</v>
      </c>
      <c r="B2" s="49"/>
      <c r="C2" s="61" t="str">
        <f>KOPS!D2</f>
        <v>BIROJU ĒKAS JAUNBŪVE</v>
      </c>
      <c r="D2" s="50"/>
      <c r="E2" s="50"/>
      <c r="F2" s="51"/>
      <c r="G2" s="52"/>
      <c r="H2" s="52"/>
      <c r="I2" s="52"/>
      <c r="J2" s="52"/>
      <c r="K2" s="52"/>
      <c r="L2" s="52"/>
      <c r="M2" s="52"/>
      <c r="N2" s="52"/>
      <c r="O2" s="53"/>
    </row>
    <row r="3" spans="1:17" ht="13.8" x14ac:dyDescent="0.25">
      <c r="A3" s="48" t="s">
        <v>3</v>
      </c>
      <c r="B3" s="49"/>
      <c r="C3" s="61" t="str">
        <f>KOPS!D3</f>
        <v>STIGU IELĀ 14, RĪGĀ</v>
      </c>
      <c r="D3" s="50"/>
      <c r="E3" s="50"/>
      <c r="F3" s="51"/>
      <c r="G3" s="52"/>
      <c r="H3" s="52"/>
      <c r="I3" s="52"/>
      <c r="J3" s="52"/>
      <c r="K3" s="52"/>
      <c r="L3" s="52"/>
      <c r="M3" s="52"/>
      <c r="N3" s="52"/>
      <c r="O3" s="53"/>
    </row>
    <row r="4" spans="1:17" ht="13.8" x14ac:dyDescent="0.25">
      <c r="A4" s="48" t="s">
        <v>4</v>
      </c>
      <c r="B4" s="49"/>
      <c r="C4" s="113"/>
      <c r="D4" s="50"/>
      <c r="E4" s="50"/>
      <c r="F4" s="51"/>
      <c r="G4" s="52"/>
      <c r="H4" s="52"/>
      <c r="I4" s="52"/>
      <c r="J4" s="52"/>
      <c r="K4" s="52"/>
      <c r="L4" s="52"/>
      <c r="M4" s="52"/>
      <c r="N4" s="52"/>
      <c r="O4" s="53"/>
    </row>
    <row r="5" spans="1:17" ht="14.4" x14ac:dyDescent="0.25">
      <c r="A5" s="48" t="s">
        <v>682</v>
      </c>
      <c r="B5" s="49"/>
      <c r="C5" s="54"/>
      <c r="D5" s="50"/>
      <c r="E5" s="50"/>
      <c r="F5" s="51"/>
      <c r="G5" s="52"/>
      <c r="H5" s="52"/>
      <c r="I5" s="52"/>
      <c r="J5" s="52"/>
      <c r="K5" s="52"/>
      <c r="L5" s="52"/>
      <c r="M5" s="52"/>
      <c r="N5" s="55" t="s">
        <v>28</v>
      </c>
      <c r="O5" s="111">
        <f>O570</f>
        <v>0</v>
      </c>
    </row>
    <row r="6" spans="1:17" ht="13.8" x14ac:dyDescent="0.25">
      <c r="A6" s="10" t="str">
        <f>KOPT!A6</f>
        <v>Tāme sastādīta: 2020.gada februārī</v>
      </c>
      <c r="B6" s="49"/>
      <c r="C6" s="54"/>
      <c r="D6" s="50"/>
      <c r="E6" s="50"/>
      <c r="F6" s="51"/>
      <c r="G6" s="52"/>
      <c r="H6" s="52"/>
      <c r="I6" s="52"/>
      <c r="J6" s="52"/>
      <c r="K6" s="52"/>
      <c r="L6" s="52"/>
      <c r="M6" s="52"/>
      <c r="N6" s="52"/>
      <c r="O6" s="53"/>
    </row>
    <row r="7" spans="1:17" ht="20.25" customHeight="1" x14ac:dyDescent="0.25">
      <c r="A7" s="427" t="s">
        <v>5</v>
      </c>
      <c r="B7" s="442" t="s">
        <v>43</v>
      </c>
      <c r="C7" s="440" t="s">
        <v>6</v>
      </c>
      <c r="D7" s="427" t="s">
        <v>7</v>
      </c>
      <c r="E7" s="437" t="s">
        <v>8</v>
      </c>
      <c r="F7" s="437"/>
      <c r="G7" s="437"/>
      <c r="H7" s="437"/>
      <c r="I7" s="437"/>
      <c r="J7" s="439"/>
      <c r="K7" s="438" t="s">
        <v>11</v>
      </c>
      <c r="L7" s="437"/>
      <c r="M7" s="437"/>
      <c r="N7" s="437"/>
      <c r="O7" s="439"/>
      <c r="P7" s="9"/>
    </row>
    <row r="8" spans="1:17" ht="78.75" customHeight="1" x14ac:dyDescent="0.25">
      <c r="A8" s="428"/>
      <c r="B8" s="443"/>
      <c r="C8" s="441"/>
      <c r="D8" s="428"/>
      <c r="E8" s="7" t="s">
        <v>9</v>
      </c>
      <c r="F8" s="7" t="s">
        <v>29</v>
      </c>
      <c r="G8" s="8" t="s">
        <v>30</v>
      </c>
      <c r="H8" s="8" t="s">
        <v>41</v>
      </c>
      <c r="I8" s="8" t="s">
        <v>31</v>
      </c>
      <c r="J8" s="8" t="s">
        <v>32</v>
      </c>
      <c r="K8" s="8" t="s">
        <v>10</v>
      </c>
      <c r="L8" s="8" t="s">
        <v>30</v>
      </c>
      <c r="M8" s="8" t="s">
        <v>41</v>
      </c>
      <c r="N8" s="8" t="s">
        <v>31</v>
      </c>
      <c r="O8" s="8" t="s">
        <v>33</v>
      </c>
    </row>
    <row r="9" spans="1:17" x14ac:dyDescent="0.25">
      <c r="A9" s="16"/>
      <c r="B9" s="32"/>
      <c r="C9" s="33"/>
      <c r="D9" s="25"/>
      <c r="E9" s="34"/>
      <c r="F9" s="29"/>
      <c r="G9" s="31"/>
      <c r="H9" s="31"/>
      <c r="I9" s="35"/>
      <c r="J9" s="31"/>
      <c r="K9" s="35"/>
      <c r="L9" s="31"/>
      <c r="M9" s="35"/>
      <c r="N9" s="31"/>
      <c r="O9" s="36"/>
    </row>
    <row r="10" spans="1:17" s="9" customFormat="1" x14ac:dyDescent="0.25">
      <c r="A10" s="126">
        <v>1</v>
      </c>
      <c r="B10" s="120" t="s">
        <v>68</v>
      </c>
      <c r="C10" s="121"/>
      <c r="D10" s="127"/>
      <c r="E10" s="147"/>
      <c r="F10" s="107"/>
      <c r="G10" s="107"/>
      <c r="H10" s="107"/>
      <c r="I10" s="148"/>
      <c r="J10" s="107"/>
      <c r="K10" s="107"/>
      <c r="L10" s="107"/>
      <c r="M10" s="107"/>
      <c r="N10" s="107"/>
      <c r="O10" s="107"/>
    </row>
    <row r="11" spans="1:17" s="9" customFormat="1" ht="26.4" x14ac:dyDescent="0.25">
      <c r="A11" s="64" t="s">
        <v>54</v>
      </c>
      <c r="B11" s="123" t="s">
        <v>70</v>
      </c>
      <c r="C11" s="124" t="s">
        <v>346</v>
      </c>
      <c r="D11" s="106">
        <v>800</v>
      </c>
      <c r="E11" s="147"/>
      <c r="F11" s="107"/>
      <c r="G11" s="107"/>
      <c r="H11" s="107"/>
      <c r="I11" s="148"/>
      <c r="J11" s="107"/>
      <c r="K11" s="107"/>
      <c r="L11" s="107"/>
      <c r="M11" s="107"/>
      <c r="N11" s="107"/>
      <c r="O11" s="107"/>
      <c r="Q11" s="156"/>
    </row>
    <row r="12" spans="1:17" s="9" customFormat="1" ht="15.6" x14ac:dyDescent="0.25">
      <c r="A12" s="64" t="s">
        <v>57</v>
      </c>
      <c r="B12" s="123" t="s">
        <v>72</v>
      </c>
      <c r="C12" s="124" t="s">
        <v>75</v>
      </c>
      <c r="D12" s="160">
        <v>800</v>
      </c>
      <c r="E12" s="106"/>
      <c r="F12" s="107"/>
      <c r="G12" s="107"/>
      <c r="H12" s="107"/>
      <c r="I12" s="107"/>
      <c r="J12" s="107"/>
      <c r="K12" s="107"/>
      <c r="L12" s="107"/>
      <c r="M12" s="107"/>
      <c r="N12" s="107"/>
      <c r="O12" s="107"/>
    </row>
    <row r="13" spans="1:17" s="9" customFormat="1" ht="26.4" x14ac:dyDescent="0.25">
      <c r="A13" s="64" t="s">
        <v>60</v>
      </c>
      <c r="B13" s="123" t="s">
        <v>74</v>
      </c>
      <c r="C13" s="124" t="s">
        <v>75</v>
      </c>
      <c r="D13" s="106">
        <v>1200</v>
      </c>
      <c r="E13" s="106"/>
      <c r="F13" s="107"/>
      <c r="G13" s="107"/>
      <c r="H13" s="107"/>
      <c r="I13" s="107"/>
      <c r="J13" s="107"/>
      <c r="K13" s="107"/>
      <c r="L13" s="107"/>
      <c r="M13" s="107"/>
      <c r="N13" s="107"/>
      <c r="O13" s="107"/>
    </row>
    <row r="14" spans="1:17" s="9" customFormat="1" ht="15.6" x14ac:dyDescent="0.25">
      <c r="A14" s="64" t="s">
        <v>62</v>
      </c>
      <c r="B14" s="123" t="s">
        <v>77</v>
      </c>
      <c r="C14" s="124" t="s">
        <v>75</v>
      </c>
      <c r="D14" s="106">
        <v>50</v>
      </c>
      <c r="E14" s="161"/>
      <c r="F14" s="107"/>
      <c r="G14" s="107"/>
      <c r="H14" s="107"/>
      <c r="I14" s="107"/>
      <c r="J14" s="107"/>
      <c r="K14" s="107"/>
      <c r="L14" s="107"/>
      <c r="M14" s="107"/>
      <c r="N14" s="107"/>
      <c r="O14" s="107"/>
    </row>
    <row r="15" spans="1:17" s="9" customFormat="1" ht="15.6" x14ac:dyDescent="0.25">
      <c r="A15" s="64" t="s">
        <v>64</v>
      </c>
      <c r="B15" s="123" t="s">
        <v>79</v>
      </c>
      <c r="C15" s="124" t="s">
        <v>75</v>
      </c>
      <c r="D15" s="106">
        <v>50</v>
      </c>
      <c r="E15" s="106"/>
      <c r="F15" s="107"/>
      <c r="G15" s="107"/>
      <c r="H15" s="107"/>
      <c r="I15" s="107"/>
      <c r="J15" s="107"/>
      <c r="K15" s="107"/>
      <c r="L15" s="107"/>
      <c r="M15" s="107"/>
      <c r="N15" s="107"/>
      <c r="O15" s="107"/>
    </row>
    <row r="16" spans="1:17" s="9" customFormat="1" ht="15.6" x14ac:dyDescent="0.25">
      <c r="A16" s="64" t="s">
        <v>66</v>
      </c>
      <c r="B16" s="123" t="s">
        <v>81</v>
      </c>
      <c r="C16" s="124" t="s">
        <v>75</v>
      </c>
      <c r="D16" s="106">
        <f>D11</f>
        <v>800</v>
      </c>
      <c r="E16" s="106"/>
      <c r="F16" s="107"/>
      <c r="G16" s="107"/>
      <c r="H16" s="107"/>
      <c r="I16" s="107"/>
      <c r="J16" s="107"/>
      <c r="K16" s="107"/>
      <c r="L16" s="107"/>
      <c r="M16" s="107"/>
      <c r="N16" s="107"/>
      <c r="O16" s="107"/>
    </row>
    <row r="17" spans="1:17" s="9" customFormat="1" ht="15.6" x14ac:dyDescent="0.25">
      <c r="A17" s="64" t="s">
        <v>345</v>
      </c>
      <c r="B17" s="123" t="s">
        <v>83</v>
      </c>
      <c r="C17" s="124" t="s">
        <v>75</v>
      </c>
      <c r="D17" s="106">
        <f>D13</f>
        <v>1200</v>
      </c>
      <c r="E17" s="147"/>
      <c r="F17" s="107"/>
      <c r="G17" s="107"/>
      <c r="H17" s="107"/>
      <c r="I17" s="148"/>
      <c r="J17" s="107"/>
      <c r="K17" s="107"/>
      <c r="L17" s="107"/>
      <c r="M17" s="107"/>
      <c r="N17" s="107"/>
      <c r="O17" s="107"/>
    </row>
    <row r="18" spans="1:17" s="9" customFormat="1" x14ac:dyDescent="0.25">
      <c r="A18" s="126">
        <v>2</v>
      </c>
      <c r="B18" s="120" t="s">
        <v>372</v>
      </c>
      <c r="C18" s="121"/>
      <c r="D18" s="127"/>
      <c r="E18" s="147"/>
      <c r="F18" s="107"/>
      <c r="G18" s="107"/>
      <c r="H18" s="107"/>
      <c r="I18" s="148"/>
      <c r="J18" s="107"/>
      <c r="K18" s="107"/>
      <c r="L18" s="107"/>
      <c r="M18" s="107"/>
      <c r="N18" s="107"/>
      <c r="O18" s="107"/>
    </row>
    <row r="19" spans="1:17" s="9" customFormat="1" x14ac:dyDescent="0.25">
      <c r="A19" s="126"/>
      <c r="B19" s="128" t="s">
        <v>381</v>
      </c>
      <c r="C19" s="129" t="s">
        <v>347</v>
      </c>
      <c r="D19" s="130">
        <v>1</v>
      </c>
      <c r="E19" s="147"/>
      <c r="F19" s="107"/>
      <c r="G19" s="107"/>
      <c r="H19" s="107"/>
      <c r="I19" s="148"/>
      <c r="J19" s="107"/>
      <c r="K19" s="107"/>
      <c r="L19" s="107"/>
      <c r="M19" s="107"/>
      <c r="N19" s="107"/>
      <c r="O19" s="107"/>
    </row>
    <row r="20" spans="1:17" s="9" customFormat="1" ht="26.4" x14ac:dyDescent="0.25">
      <c r="A20" s="64" t="s">
        <v>69</v>
      </c>
      <c r="B20" s="65" t="s">
        <v>86</v>
      </c>
      <c r="C20" s="66" t="s">
        <v>75</v>
      </c>
      <c r="D20" s="67">
        <v>1.1000000000000001</v>
      </c>
      <c r="E20" s="147"/>
      <c r="F20" s="107"/>
      <c r="G20" s="107"/>
      <c r="H20" s="107"/>
      <c r="I20" s="148"/>
      <c r="J20" s="107"/>
      <c r="K20" s="107"/>
      <c r="L20" s="107"/>
      <c r="M20" s="107"/>
      <c r="N20" s="107"/>
      <c r="O20" s="107"/>
      <c r="Q20" s="149"/>
    </row>
    <row r="21" spans="1:17" s="9" customFormat="1" ht="52.8" x14ac:dyDescent="0.25">
      <c r="A21" s="64" t="s">
        <v>71</v>
      </c>
      <c r="B21" s="131" t="s">
        <v>88</v>
      </c>
      <c r="C21" s="94" t="s">
        <v>89</v>
      </c>
      <c r="D21" s="132">
        <v>4.5</v>
      </c>
      <c r="E21" s="147"/>
      <c r="F21" s="107"/>
      <c r="G21" s="107"/>
      <c r="H21" s="107"/>
      <c r="I21" s="148"/>
      <c r="J21" s="107"/>
      <c r="K21" s="107"/>
      <c r="L21" s="107"/>
      <c r="M21" s="107"/>
      <c r="N21" s="107"/>
      <c r="O21" s="107"/>
    </row>
    <row r="22" spans="1:17" s="9" customFormat="1" x14ac:dyDescent="0.25">
      <c r="A22" s="64" t="s">
        <v>73</v>
      </c>
      <c r="B22" s="131" t="s">
        <v>91</v>
      </c>
      <c r="C22" s="94" t="s">
        <v>92</v>
      </c>
      <c r="D22" s="132">
        <v>4.2</v>
      </c>
      <c r="E22" s="147"/>
      <c r="F22" s="107"/>
      <c r="G22" s="107"/>
      <c r="H22" s="107"/>
      <c r="I22" s="148"/>
      <c r="J22" s="107"/>
      <c r="K22" s="107"/>
      <c r="L22" s="107"/>
      <c r="M22" s="107"/>
      <c r="N22" s="107"/>
      <c r="O22" s="107"/>
    </row>
    <row r="23" spans="1:17" s="9" customFormat="1" x14ac:dyDescent="0.25">
      <c r="A23" s="64" t="s">
        <v>76</v>
      </c>
      <c r="B23" s="131" t="s">
        <v>94</v>
      </c>
      <c r="C23" s="94" t="s">
        <v>92</v>
      </c>
      <c r="D23" s="132">
        <v>35.6</v>
      </c>
      <c r="E23" s="147"/>
      <c r="F23" s="107"/>
      <c r="G23" s="107"/>
      <c r="H23" s="107"/>
      <c r="I23" s="148"/>
      <c r="J23" s="107"/>
      <c r="K23" s="107"/>
      <c r="L23" s="107"/>
      <c r="M23" s="107"/>
      <c r="N23" s="107"/>
      <c r="O23" s="107"/>
    </row>
    <row r="24" spans="1:17" s="9" customFormat="1" x14ac:dyDescent="0.25">
      <c r="A24" s="64" t="s">
        <v>78</v>
      </c>
      <c r="B24" s="131" t="s">
        <v>96</v>
      </c>
      <c r="C24" s="94" t="s">
        <v>92</v>
      </c>
      <c r="D24" s="132">
        <v>264</v>
      </c>
      <c r="E24" s="147"/>
      <c r="F24" s="107"/>
      <c r="G24" s="107"/>
      <c r="H24" s="107"/>
      <c r="I24" s="148"/>
      <c r="J24" s="107"/>
      <c r="K24" s="107"/>
      <c r="L24" s="107"/>
      <c r="M24" s="107"/>
      <c r="N24" s="107"/>
      <c r="O24" s="107"/>
    </row>
    <row r="25" spans="1:17" s="9" customFormat="1" ht="15.6" x14ac:dyDescent="0.25">
      <c r="A25" s="64" t="s">
        <v>80</v>
      </c>
      <c r="B25" s="131" t="s">
        <v>98</v>
      </c>
      <c r="C25" s="94" t="s">
        <v>99</v>
      </c>
      <c r="D25" s="132">
        <v>10.199999999999999</v>
      </c>
      <c r="E25" s="147"/>
      <c r="F25" s="107"/>
      <c r="G25" s="107"/>
      <c r="H25" s="107"/>
      <c r="I25" s="148"/>
      <c r="J25" s="107"/>
      <c r="K25" s="107"/>
      <c r="L25" s="107"/>
      <c r="M25" s="107"/>
      <c r="N25" s="107"/>
      <c r="O25" s="107"/>
    </row>
    <row r="26" spans="1:17" s="9" customFormat="1" x14ac:dyDescent="0.25">
      <c r="A26" s="64"/>
      <c r="B26" s="128" t="s">
        <v>382</v>
      </c>
      <c r="C26" s="129" t="s">
        <v>347</v>
      </c>
      <c r="D26" s="130">
        <v>6</v>
      </c>
      <c r="E26" s="147"/>
      <c r="F26" s="107"/>
      <c r="G26" s="107"/>
      <c r="H26" s="107"/>
      <c r="I26" s="148"/>
      <c r="J26" s="107"/>
      <c r="K26" s="107"/>
      <c r="L26" s="107"/>
      <c r="M26" s="107"/>
      <c r="N26" s="107"/>
      <c r="O26" s="107"/>
    </row>
    <row r="27" spans="1:17" s="9" customFormat="1" ht="26.4" x14ac:dyDescent="0.25">
      <c r="A27" s="64" t="s">
        <v>82</v>
      </c>
      <c r="B27" s="65" t="s">
        <v>86</v>
      </c>
      <c r="C27" s="66" t="s">
        <v>75</v>
      </c>
      <c r="D27" s="67">
        <v>5.4</v>
      </c>
      <c r="E27" s="147"/>
      <c r="F27" s="107"/>
      <c r="G27" s="107"/>
      <c r="H27" s="107"/>
      <c r="I27" s="148"/>
      <c r="J27" s="107"/>
      <c r="K27" s="107"/>
      <c r="L27" s="107"/>
      <c r="M27" s="107"/>
      <c r="N27" s="107"/>
      <c r="O27" s="107"/>
      <c r="Q27" s="149"/>
    </row>
    <row r="28" spans="1:17" s="9" customFormat="1" ht="52.8" x14ac:dyDescent="0.25">
      <c r="A28" s="64" t="s">
        <v>471</v>
      </c>
      <c r="B28" s="131" t="s">
        <v>88</v>
      </c>
      <c r="C28" s="94" t="s">
        <v>89</v>
      </c>
      <c r="D28" s="132">
        <v>21.6</v>
      </c>
      <c r="E28" s="147"/>
      <c r="F28" s="107"/>
      <c r="G28" s="107"/>
      <c r="H28" s="107"/>
      <c r="I28" s="148"/>
      <c r="J28" s="107"/>
      <c r="K28" s="107"/>
      <c r="L28" s="107"/>
      <c r="M28" s="107"/>
      <c r="N28" s="107"/>
      <c r="O28" s="107"/>
      <c r="Q28" s="149"/>
    </row>
    <row r="29" spans="1:17" s="9" customFormat="1" x14ac:dyDescent="0.25">
      <c r="A29" s="64" t="s">
        <v>472</v>
      </c>
      <c r="B29" s="131" t="s">
        <v>91</v>
      </c>
      <c r="C29" s="94" t="s">
        <v>92</v>
      </c>
      <c r="D29" s="132">
        <v>25.2</v>
      </c>
      <c r="E29" s="147"/>
      <c r="F29" s="107"/>
      <c r="G29" s="107"/>
      <c r="H29" s="107"/>
      <c r="I29" s="148"/>
      <c r="J29" s="107"/>
      <c r="K29" s="107"/>
      <c r="L29" s="107"/>
      <c r="M29" s="107"/>
      <c r="N29" s="107"/>
      <c r="O29" s="107"/>
      <c r="Q29" s="149"/>
    </row>
    <row r="30" spans="1:17" s="9" customFormat="1" x14ac:dyDescent="0.25">
      <c r="A30" s="64" t="s">
        <v>473</v>
      </c>
      <c r="B30" s="131" t="s">
        <v>94</v>
      </c>
      <c r="C30" s="94" t="s">
        <v>92</v>
      </c>
      <c r="D30" s="132">
        <v>213.6</v>
      </c>
      <c r="E30" s="147"/>
      <c r="F30" s="107"/>
      <c r="G30" s="107"/>
      <c r="H30" s="107"/>
      <c r="I30" s="148"/>
      <c r="J30" s="107"/>
      <c r="K30" s="107"/>
      <c r="L30" s="107"/>
      <c r="M30" s="107"/>
      <c r="N30" s="107"/>
      <c r="O30" s="107"/>
      <c r="Q30" s="149"/>
    </row>
    <row r="31" spans="1:17" s="9" customFormat="1" x14ac:dyDescent="0.25">
      <c r="A31" s="64" t="s">
        <v>474</v>
      </c>
      <c r="B31" s="131" t="s">
        <v>96</v>
      </c>
      <c r="C31" s="94" t="s">
        <v>92</v>
      </c>
      <c r="D31" s="132">
        <v>1491.6</v>
      </c>
      <c r="E31" s="147"/>
      <c r="F31" s="107"/>
      <c r="G31" s="107"/>
      <c r="H31" s="107"/>
      <c r="I31" s="148"/>
      <c r="J31" s="107"/>
      <c r="K31" s="107"/>
      <c r="L31" s="107"/>
      <c r="M31" s="107"/>
      <c r="N31" s="107"/>
      <c r="O31" s="107"/>
      <c r="Q31" s="149"/>
    </row>
    <row r="32" spans="1:17" s="9" customFormat="1" ht="15.6" x14ac:dyDescent="0.25">
      <c r="A32" s="64" t="s">
        <v>475</v>
      </c>
      <c r="B32" s="131" t="s">
        <v>98</v>
      </c>
      <c r="C32" s="94" t="s">
        <v>99</v>
      </c>
      <c r="D32" s="132">
        <v>51</v>
      </c>
      <c r="E32" s="147"/>
      <c r="F32" s="107"/>
      <c r="G32" s="107"/>
      <c r="H32" s="107"/>
      <c r="I32" s="148"/>
      <c r="J32" s="107"/>
      <c r="K32" s="107"/>
      <c r="L32" s="107"/>
      <c r="M32" s="107"/>
      <c r="N32" s="107"/>
      <c r="O32" s="107"/>
      <c r="Q32" s="149"/>
    </row>
    <row r="33" spans="1:17" s="9" customFormat="1" x14ac:dyDescent="0.25">
      <c r="A33" s="64"/>
      <c r="B33" s="128" t="s">
        <v>383</v>
      </c>
      <c r="C33" s="129" t="s">
        <v>347</v>
      </c>
      <c r="D33" s="130">
        <v>2</v>
      </c>
      <c r="E33" s="147"/>
      <c r="F33" s="107"/>
      <c r="G33" s="107"/>
      <c r="H33" s="107"/>
      <c r="I33" s="148"/>
      <c r="J33" s="107"/>
      <c r="K33" s="107"/>
      <c r="L33" s="107"/>
      <c r="M33" s="107"/>
      <c r="N33" s="107"/>
      <c r="O33" s="107"/>
    </row>
    <row r="34" spans="1:17" s="9" customFormat="1" ht="26.4" x14ac:dyDescent="0.25">
      <c r="A34" s="64" t="s">
        <v>476</v>
      </c>
      <c r="B34" s="65" t="s">
        <v>86</v>
      </c>
      <c r="C34" s="66" t="s">
        <v>75</v>
      </c>
      <c r="D34" s="67">
        <v>1.8</v>
      </c>
      <c r="E34" s="147"/>
      <c r="F34" s="107"/>
      <c r="G34" s="107"/>
      <c r="H34" s="107"/>
      <c r="I34" s="148"/>
      <c r="J34" s="107"/>
      <c r="K34" s="107"/>
      <c r="L34" s="107"/>
      <c r="M34" s="107"/>
      <c r="N34" s="107"/>
      <c r="O34" s="107"/>
      <c r="Q34" s="149"/>
    </row>
    <row r="35" spans="1:17" s="9" customFormat="1" ht="52.8" x14ac:dyDescent="0.25">
      <c r="A35" s="64" t="s">
        <v>477</v>
      </c>
      <c r="B35" s="131" t="s">
        <v>88</v>
      </c>
      <c r="C35" s="94" t="s">
        <v>89</v>
      </c>
      <c r="D35" s="132">
        <v>7.2</v>
      </c>
      <c r="E35" s="147"/>
      <c r="F35" s="107"/>
      <c r="G35" s="107"/>
      <c r="H35" s="107"/>
      <c r="I35" s="148"/>
      <c r="J35" s="107"/>
      <c r="K35" s="107"/>
      <c r="L35" s="107"/>
      <c r="M35" s="107"/>
      <c r="N35" s="107"/>
      <c r="O35" s="107"/>
      <c r="Q35" s="149"/>
    </row>
    <row r="36" spans="1:17" s="9" customFormat="1" x14ac:dyDescent="0.25">
      <c r="A36" s="64" t="s">
        <v>478</v>
      </c>
      <c r="B36" s="131" t="s">
        <v>91</v>
      </c>
      <c r="C36" s="94" t="s">
        <v>92</v>
      </c>
      <c r="D36" s="132">
        <v>8.4</v>
      </c>
      <c r="E36" s="147"/>
      <c r="F36" s="107"/>
      <c r="G36" s="107"/>
      <c r="H36" s="107"/>
      <c r="I36" s="148"/>
      <c r="J36" s="107"/>
      <c r="K36" s="107"/>
      <c r="L36" s="107"/>
      <c r="M36" s="107"/>
      <c r="N36" s="107"/>
      <c r="O36" s="107"/>
      <c r="Q36" s="149"/>
    </row>
    <row r="37" spans="1:17" s="9" customFormat="1" x14ac:dyDescent="0.25">
      <c r="A37" s="64" t="s">
        <v>479</v>
      </c>
      <c r="B37" s="131" t="s">
        <v>94</v>
      </c>
      <c r="C37" s="94" t="s">
        <v>92</v>
      </c>
      <c r="D37" s="132">
        <v>71.2</v>
      </c>
      <c r="E37" s="147"/>
      <c r="F37" s="107"/>
      <c r="G37" s="107"/>
      <c r="H37" s="107"/>
      <c r="I37" s="148"/>
      <c r="J37" s="107"/>
      <c r="K37" s="107"/>
      <c r="L37" s="107"/>
      <c r="M37" s="107"/>
      <c r="N37" s="107"/>
      <c r="O37" s="107"/>
      <c r="Q37" s="149"/>
    </row>
    <row r="38" spans="1:17" s="9" customFormat="1" x14ac:dyDescent="0.25">
      <c r="A38" s="64" t="s">
        <v>480</v>
      </c>
      <c r="B38" s="131" t="s">
        <v>113</v>
      </c>
      <c r="C38" s="94" t="s">
        <v>92</v>
      </c>
      <c r="D38" s="132">
        <v>85.4</v>
      </c>
      <c r="E38" s="147"/>
      <c r="F38" s="107"/>
      <c r="G38" s="107"/>
      <c r="H38" s="107"/>
      <c r="I38" s="148"/>
      <c r="J38" s="107"/>
      <c r="K38" s="107"/>
      <c r="L38" s="107"/>
      <c r="M38" s="107"/>
      <c r="N38" s="107"/>
      <c r="O38" s="107"/>
      <c r="Q38" s="149"/>
    </row>
    <row r="39" spans="1:17" s="9" customFormat="1" x14ac:dyDescent="0.25">
      <c r="A39" s="64" t="s">
        <v>481</v>
      </c>
      <c r="B39" s="131" t="s">
        <v>96</v>
      </c>
      <c r="C39" s="94" t="s">
        <v>92</v>
      </c>
      <c r="D39" s="132">
        <v>442</v>
      </c>
      <c r="E39" s="147"/>
      <c r="F39" s="107"/>
      <c r="G39" s="107"/>
      <c r="H39" s="107"/>
      <c r="I39" s="148"/>
      <c r="J39" s="107"/>
      <c r="K39" s="107"/>
      <c r="L39" s="107"/>
      <c r="M39" s="107"/>
      <c r="N39" s="107"/>
      <c r="O39" s="107"/>
      <c r="Q39" s="149"/>
    </row>
    <row r="40" spans="1:17" s="9" customFormat="1" ht="15.6" x14ac:dyDescent="0.25">
      <c r="A40" s="64" t="s">
        <v>482</v>
      </c>
      <c r="B40" s="131" t="s">
        <v>98</v>
      </c>
      <c r="C40" s="94" t="s">
        <v>99</v>
      </c>
      <c r="D40" s="132">
        <v>17</v>
      </c>
      <c r="E40" s="147"/>
      <c r="F40" s="107"/>
      <c r="G40" s="107"/>
      <c r="H40" s="107"/>
      <c r="I40" s="148"/>
      <c r="J40" s="107"/>
      <c r="K40" s="107"/>
      <c r="L40" s="107"/>
      <c r="M40" s="107"/>
      <c r="N40" s="107"/>
      <c r="O40" s="107"/>
      <c r="Q40" s="149"/>
    </row>
    <row r="41" spans="1:17" s="9" customFormat="1" x14ac:dyDescent="0.25">
      <c r="A41" s="64"/>
      <c r="B41" s="128" t="s">
        <v>384</v>
      </c>
      <c r="C41" s="129" t="s">
        <v>347</v>
      </c>
      <c r="D41" s="130">
        <v>1</v>
      </c>
      <c r="E41" s="147"/>
      <c r="F41" s="107"/>
      <c r="G41" s="107"/>
      <c r="H41" s="107"/>
      <c r="I41" s="148"/>
      <c r="J41" s="107"/>
      <c r="K41" s="107"/>
      <c r="L41" s="107"/>
      <c r="M41" s="107"/>
      <c r="N41" s="107"/>
      <c r="O41" s="107"/>
    </row>
    <row r="42" spans="1:17" s="9" customFormat="1" ht="26.4" x14ac:dyDescent="0.25">
      <c r="A42" s="64" t="s">
        <v>483</v>
      </c>
      <c r="B42" s="65" t="s">
        <v>86</v>
      </c>
      <c r="C42" s="66" t="s">
        <v>75</v>
      </c>
      <c r="D42" s="67">
        <v>1.6</v>
      </c>
      <c r="E42" s="147"/>
      <c r="F42" s="107"/>
      <c r="G42" s="107"/>
      <c r="H42" s="107"/>
      <c r="I42" s="148"/>
      <c r="J42" s="107"/>
      <c r="K42" s="107"/>
      <c r="L42" s="107"/>
      <c r="M42" s="107"/>
      <c r="N42" s="107"/>
      <c r="O42" s="107"/>
    </row>
    <row r="43" spans="1:17" s="9" customFormat="1" ht="52.8" x14ac:dyDescent="0.25">
      <c r="A43" s="64" t="s">
        <v>484</v>
      </c>
      <c r="B43" s="131" t="s">
        <v>88</v>
      </c>
      <c r="C43" s="94" t="s">
        <v>89</v>
      </c>
      <c r="D43" s="132">
        <v>6.8</v>
      </c>
      <c r="E43" s="147"/>
      <c r="F43" s="107"/>
      <c r="G43" s="107"/>
      <c r="H43" s="107"/>
      <c r="I43" s="148"/>
      <c r="J43" s="107"/>
      <c r="K43" s="107"/>
      <c r="L43" s="107"/>
      <c r="M43" s="107"/>
      <c r="N43" s="107"/>
      <c r="O43" s="107"/>
    </row>
    <row r="44" spans="1:17" s="9" customFormat="1" x14ac:dyDescent="0.25">
      <c r="A44" s="64" t="s">
        <v>485</v>
      </c>
      <c r="B44" s="131" t="s">
        <v>91</v>
      </c>
      <c r="C44" s="94" t="s">
        <v>92</v>
      </c>
      <c r="D44" s="132">
        <v>8.4</v>
      </c>
      <c r="E44" s="147"/>
      <c r="F44" s="107"/>
      <c r="G44" s="107"/>
      <c r="H44" s="107"/>
      <c r="I44" s="148"/>
      <c r="J44" s="107"/>
      <c r="K44" s="107"/>
      <c r="L44" s="107"/>
      <c r="M44" s="107"/>
      <c r="N44" s="107"/>
      <c r="O44" s="107"/>
    </row>
    <row r="45" spans="1:17" s="9" customFormat="1" x14ac:dyDescent="0.25">
      <c r="A45" s="64" t="s">
        <v>486</v>
      </c>
      <c r="B45" s="131" t="s">
        <v>94</v>
      </c>
      <c r="C45" s="94" t="s">
        <v>92</v>
      </c>
      <c r="D45" s="132">
        <v>70.2</v>
      </c>
      <c r="E45" s="147"/>
      <c r="F45" s="107"/>
      <c r="G45" s="107"/>
      <c r="H45" s="107"/>
      <c r="I45" s="148"/>
      <c r="J45" s="107"/>
      <c r="K45" s="107"/>
      <c r="L45" s="107"/>
      <c r="M45" s="107"/>
      <c r="N45" s="107"/>
      <c r="O45" s="107"/>
    </row>
    <row r="46" spans="1:17" s="9" customFormat="1" x14ac:dyDescent="0.25">
      <c r="A46" s="64" t="s">
        <v>487</v>
      </c>
      <c r="B46" s="131" t="s">
        <v>96</v>
      </c>
      <c r="C46" s="94" t="s">
        <v>92</v>
      </c>
      <c r="D46" s="132">
        <v>456.2</v>
      </c>
      <c r="E46" s="147"/>
      <c r="F46" s="107"/>
      <c r="G46" s="107"/>
      <c r="H46" s="107"/>
      <c r="I46" s="148"/>
      <c r="J46" s="107"/>
      <c r="K46" s="107"/>
      <c r="L46" s="107"/>
      <c r="M46" s="107"/>
      <c r="N46" s="107"/>
      <c r="O46" s="107"/>
    </row>
    <row r="47" spans="1:17" s="9" customFormat="1" ht="15.6" x14ac:dyDescent="0.25">
      <c r="A47" s="64" t="s">
        <v>488</v>
      </c>
      <c r="B47" s="131" t="s">
        <v>98</v>
      </c>
      <c r="C47" s="94" t="s">
        <v>99</v>
      </c>
      <c r="D47" s="132">
        <v>15.7</v>
      </c>
      <c r="E47" s="147"/>
      <c r="F47" s="107"/>
      <c r="G47" s="107"/>
      <c r="H47" s="107"/>
      <c r="I47" s="148"/>
      <c r="J47" s="107"/>
      <c r="K47" s="107"/>
      <c r="L47" s="107"/>
      <c r="M47" s="107"/>
      <c r="N47" s="107"/>
      <c r="O47" s="107"/>
    </row>
    <row r="48" spans="1:17" s="9" customFormat="1" x14ac:dyDescent="0.25">
      <c r="A48" s="64"/>
      <c r="B48" s="128" t="s">
        <v>385</v>
      </c>
      <c r="C48" s="129" t="s">
        <v>347</v>
      </c>
      <c r="D48" s="130">
        <v>2</v>
      </c>
      <c r="E48" s="147"/>
      <c r="F48" s="107"/>
      <c r="G48" s="107"/>
      <c r="H48" s="107"/>
      <c r="I48" s="148"/>
      <c r="J48" s="107"/>
      <c r="K48" s="107"/>
      <c r="L48" s="107"/>
      <c r="M48" s="107"/>
      <c r="N48" s="107"/>
      <c r="O48" s="107"/>
    </row>
    <row r="49" spans="1:17" s="9" customFormat="1" ht="26.4" x14ac:dyDescent="0.25">
      <c r="A49" s="64" t="s">
        <v>489</v>
      </c>
      <c r="B49" s="65" t="s">
        <v>86</v>
      </c>
      <c r="C49" s="66" t="s">
        <v>75</v>
      </c>
      <c r="D49" s="67">
        <v>0.7</v>
      </c>
      <c r="E49" s="147"/>
      <c r="F49" s="107"/>
      <c r="G49" s="107"/>
      <c r="H49" s="107"/>
      <c r="I49" s="148"/>
      <c r="J49" s="107"/>
      <c r="K49" s="107"/>
      <c r="L49" s="107"/>
      <c r="M49" s="107"/>
      <c r="N49" s="107"/>
      <c r="O49" s="107"/>
      <c r="Q49" s="149"/>
    </row>
    <row r="50" spans="1:17" s="9" customFormat="1" ht="52.8" x14ac:dyDescent="0.25">
      <c r="A50" s="64" t="s">
        <v>490</v>
      </c>
      <c r="B50" s="131" t="s">
        <v>88</v>
      </c>
      <c r="C50" s="94" t="s">
        <v>89</v>
      </c>
      <c r="D50" s="132">
        <v>2.6</v>
      </c>
      <c r="E50" s="147"/>
      <c r="F50" s="107"/>
      <c r="G50" s="107"/>
      <c r="H50" s="107"/>
      <c r="I50" s="148"/>
      <c r="J50" s="107"/>
      <c r="K50" s="107"/>
      <c r="L50" s="107"/>
      <c r="M50" s="107"/>
      <c r="N50" s="107"/>
      <c r="O50" s="107"/>
      <c r="Q50" s="149"/>
    </row>
    <row r="51" spans="1:17" s="9" customFormat="1" x14ac:dyDescent="0.25">
      <c r="A51" s="64" t="s">
        <v>491</v>
      </c>
      <c r="B51" s="131" t="s">
        <v>91</v>
      </c>
      <c r="C51" s="94" t="s">
        <v>92</v>
      </c>
      <c r="D51" s="132">
        <v>4.2</v>
      </c>
      <c r="E51" s="147"/>
      <c r="F51" s="107"/>
      <c r="G51" s="107"/>
      <c r="H51" s="107"/>
      <c r="I51" s="148"/>
      <c r="J51" s="107"/>
      <c r="K51" s="107"/>
      <c r="L51" s="107"/>
      <c r="M51" s="107"/>
      <c r="N51" s="107"/>
      <c r="O51" s="107"/>
      <c r="Q51" s="149"/>
    </row>
    <row r="52" spans="1:17" s="9" customFormat="1" x14ac:dyDescent="0.25">
      <c r="A52" s="64" t="s">
        <v>492</v>
      </c>
      <c r="B52" s="131" t="s">
        <v>96</v>
      </c>
      <c r="C52" s="94" t="s">
        <v>92</v>
      </c>
      <c r="D52" s="132">
        <v>179.6</v>
      </c>
      <c r="E52" s="147"/>
      <c r="F52" s="107"/>
      <c r="G52" s="107"/>
      <c r="H52" s="107"/>
      <c r="I52" s="148"/>
      <c r="J52" s="107"/>
      <c r="K52" s="107"/>
      <c r="L52" s="107"/>
      <c r="M52" s="107"/>
      <c r="N52" s="107"/>
      <c r="O52" s="107"/>
      <c r="Q52" s="149"/>
    </row>
    <row r="53" spans="1:17" s="9" customFormat="1" ht="15.6" x14ac:dyDescent="0.25">
      <c r="A53" s="64" t="s">
        <v>493</v>
      </c>
      <c r="B53" s="131" t="s">
        <v>98</v>
      </c>
      <c r="C53" s="94" t="s">
        <v>99</v>
      </c>
      <c r="D53" s="132">
        <v>6.8</v>
      </c>
      <c r="E53" s="147"/>
      <c r="F53" s="107"/>
      <c r="G53" s="107"/>
      <c r="H53" s="107"/>
      <c r="I53" s="148"/>
      <c r="J53" s="107"/>
      <c r="K53" s="107"/>
      <c r="L53" s="107"/>
      <c r="M53" s="107"/>
      <c r="N53" s="107"/>
      <c r="O53" s="107"/>
      <c r="Q53" s="149"/>
    </row>
    <row r="54" spans="1:17" s="9" customFormat="1" x14ac:dyDescent="0.25">
      <c r="A54" s="64"/>
      <c r="B54" s="128" t="s">
        <v>386</v>
      </c>
      <c r="C54" s="129" t="s">
        <v>347</v>
      </c>
      <c r="D54" s="130">
        <v>1</v>
      </c>
      <c r="E54" s="147"/>
      <c r="F54" s="107"/>
      <c r="G54" s="107"/>
      <c r="H54" s="107"/>
      <c r="I54" s="148"/>
      <c r="J54" s="107"/>
      <c r="K54" s="107"/>
      <c r="L54" s="107"/>
      <c r="M54" s="107"/>
      <c r="N54" s="107"/>
      <c r="O54" s="107"/>
    </row>
    <row r="55" spans="1:17" s="9" customFormat="1" ht="26.4" x14ac:dyDescent="0.25">
      <c r="A55" s="64" t="s">
        <v>494</v>
      </c>
      <c r="B55" s="65" t="s">
        <v>86</v>
      </c>
      <c r="C55" s="66" t="s">
        <v>75</v>
      </c>
      <c r="D55" s="67">
        <v>0.7</v>
      </c>
      <c r="E55" s="147"/>
      <c r="F55" s="107"/>
      <c r="G55" s="107"/>
      <c r="H55" s="107"/>
      <c r="I55" s="148"/>
      <c r="J55" s="107"/>
      <c r="K55" s="107"/>
      <c r="L55" s="107"/>
      <c r="M55" s="107"/>
      <c r="N55" s="107"/>
      <c r="O55" s="107"/>
    </row>
    <row r="56" spans="1:17" s="9" customFormat="1" ht="52.8" x14ac:dyDescent="0.25">
      <c r="A56" s="64" t="s">
        <v>495</v>
      </c>
      <c r="B56" s="131" t="s">
        <v>88</v>
      </c>
      <c r="C56" s="94" t="s">
        <v>89</v>
      </c>
      <c r="D56" s="132">
        <v>2.6</v>
      </c>
      <c r="E56" s="147"/>
      <c r="F56" s="107"/>
      <c r="G56" s="107"/>
      <c r="H56" s="107"/>
      <c r="I56" s="148"/>
      <c r="J56" s="107"/>
      <c r="K56" s="107"/>
      <c r="L56" s="107"/>
      <c r="M56" s="107"/>
      <c r="N56" s="107"/>
      <c r="O56" s="107"/>
    </row>
    <row r="57" spans="1:17" s="9" customFormat="1" x14ac:dyDescent="0.25">
      <c r="A57" s="64" t="s">
        <v>496</v>
      </c>
      <c r="B57" s="131" t="s">
        <v>91</v>
      </c>
      <c r="C57" s="94" t="s">
        <v>92</v>
      </c>
      <c r="D57" s="132">
        <v>5.8</v>
      </c>
      <c r="E57" s="147"/>
      <c r="F57" s="107"/>
      <c r="G57" s="107"/>
      <c r="H57" s="107"/>
      <c r="I57" s="148"/>
      <c r="J57" s="107"/>
      <c r="K57" s="107"/>
      <c r="L57" s="107"/>
      <c r="M57" s="107"/>
      <c r="N57" s="107"/>
      <c r="O57" s="107"/>
    </row>
    <row r="58" spans="1:17" s="9" customFormat="1" x14ac:dyDescent="0.25">
      <c r="A58" s="64" t="s">
        <v>497</v>
      </c>
      <c r="B58" s="131" t="s">
        <v>113</v>
      </c>
      <c r="C58" s="94" t="s">
        <v>92</v>
      </c>
      <c r="D58" s="132">
        <v>106.1</v>
      </c>
      <c r="E58" s="147"/>
      <c r="F58" s="107"/>
      <c r="G58" s="107"/>
      <c r="H58" s="107"/>
      <c r="I58" s="148"/>
      <c r="J58" s="107"/>
      <c r="K58" s="107"/>
      <c r="L58" s="107"/>
      <c r="M58" s="107"/>
      <c r="N58" s="107"/>
      <c r="O58" s="107"/>
    </row>
    <row r="59" spans="1:17" s="9" customFormat="1" x14ac:dyDescent="0.25">
      <c r="A59" s="64" t="s">
        <v>498</v>
      </c>
      <c r="B59" s="131" t="s">
        <v>96</v>
      </c>
      <c r="C59" s="94" t="s">
        <v>92</v>
      </c>
      <c r="D59" s="132">
        <v>46.4</v>
      </c>
      <c r="E59" s="147"/>
      <c r="F59" s="107"/>
      <c r="G59" s="107"/>
      <c r="H59" s="107"/>
      <c r="I59" s="148"/>
      <c r="J59" s="107"/>
      <c r="K59" s="107"/>
      <c r="L59" s="107"/>
      <c r="M59" s="107"/>
      <c r="N59" s="107"/>
      <c r="O59" s="107"/>
    </row>
    <row r="60" spans="1:17" s="9" customFormat="1" ht="15.6" x14ac:dyDescent="0.25">
      <c r="A60" s="64" t="s">
        <v>499</v>
      </c>
      <c r="B60" s="131" t="s">
        <v>98</v>
      </c>
      <c r="C60" s="94" t="s">
        <v>99</v>
      </c>
      <c r="D60" s="132">
        <v>6.8</v>
      </c>
      <c r="E60" s="147"/>
      <c r="F60" s="107"/>
      <c r="G60" s="107"/>
      <c r="H60" s="107"/>
      <c r="I60" s="148"/>
      <c r="J60" s="107"/>
      <c r="K60" s="107"/>
      <c r="L60" s="107"/>
      <c r="M60" s="107"/>
      <c r="N60" s="107"/>
      <c r="O60" s="107"/>
    </row>
    <row r="61" spans="1:17" s="9" customFormat="1" x14ac:dyDescent="0.25">
      <c r="A61" s="64"/>
      <c r="B61" s="128" t="s">
        <v>387</v>
      </c>
      <c r="C61" s="129" t="s">
        <v>347</v>
      </c>
      <c r="D61" s="130">
        <v>2</v>
      </c>
      <c r="E61" s="147"/>
      <c r="F61" s="107"/>
      <c r="G61" s="107"/>
      <c r="H61" s="107"/>
      <c r="I61" s="148"/>
      <c r="J61" s="107"/>
      <c r="K61" s="107"/>
      <c r="L61" s="107"/>
      <c r="M61" s="107"/>
      <c r="N61" s="107"/>
      <c r="O61" s="107"/>
    </row>
    <row r="62" spans="1:17" s="9" customFormat="1" ht="26.4" x14ac:dyDescent="0.25">
      <c r="A62" s="64" t="s">
        <v>500</v>
      </c>
      <c r="B62" s="65" t="s">
        <v>86</v>
      </c>
      <c r="C62" s="66" t="s">
        <v>75</v>
      </c>
      <c r="D62" s="67">
        <v>1.4</v>
      </c>
      <c r="E62" s="147"/>
      <c r="F62" s="107"/>
      <c r="G62" s="107"/>
      <c r="H62" s="107"/>
      <c r="I62" s="148"/>
      <c r="J62" s="107"/>
      <c r="K62" s="107"/>
      <c r="L62" s="107"/>
      <c r="M62" s="107"/>
      <c r="N62" s="107"/>
      <c r="O62" s="107"/>
      <c r="Q62" s="149"/>
    </row>
    <row r="63" spans="1:17" s="9" customFormat="1" ht="52.8" x14ac:dyDescent="0.25">
      <c r="A63" s="64" t="s">
        <v>501</v>
      </c>
      <c r="B63" s="131" t="s">
        <v>88</v>
      </c>
      <c r="C63" s="94" t="s">
        <v>89</v>
      </c>
      <c r="D63" s="132">
        <v>5.6</v>
      </c>
      <c r="E63" s="147"/>
      <c r="F63" s="107"/>
      <c r="G63" s="107"/>
      <c r="H63" s="107"/>
      <c r="I63" s="148"/>
      <c r="J63" s="107"/>
      <c r="K63" s="107"/>
      <c r="L63" s="107"/>
      <c r="M63" s="107"/>
      <c r="N63" s="107"/>
      <c r="O63" s="107"/>
      <c r="Q63" s="149"/>
    </row>
    <row r="64" spans="1:17" s="9" customFormat="1" x14ac:dyDescent="0.25">
      <c r="A64" s="64" t="s">
        <v>502</v>
      </c>
      <c r="B64" s="131" t="s">
        <v>91</v>
      </c>
      <c r="C64" s="94" t="s">
        <v>92</v>
      </c>
      <c r="D64" s="132">
        <v>26.6</v>
      </c>
      <c r="E64" s="147"/>
      <c r="F64" s="107"/>
      <c r="G64" s="107"/>
      <c r="H64" s="107"/>
      <c r="I64" s="148"/>
      <c r="J64" s="107"/>
      <c r="K64" s="107"/>
      <c r="L64" s="107"/>
      <c r="M64" s="107"/>
      <c r="N64" s="107"/>
      <c r="O64" s="107"/>
      <c r="Q64" s="149"/>
    </row>
    <row r="65" spans="1:17" s="9" customFormat="1" x14ac:dyDescent="0.25">
      <c r="A65" s="64" t="s">
        <v>503</v>
      </c>
      <c r="B65" s="131" t="s">
        <v>113</v>
      </c>
      <c r="C65" s="94" t="s">
        <v>92</v>
      </c>
      <c r="D65" s="132">
        <v>263.39999999999998</v>
      </c>
      <c r="E65" s="147"/>
      <c r="F65" s="107"/>
      <c r="G65" s="107"/>
      <c r="H65" s="107"/>
      <c r="I65" s="148"/>
      <c r="J65" s="107"/>
      <c r="K65" s="107"/>
      <c r="L65" s="107"/>
      <c r="M65" s="107"/>
      <c r="N65" s="107"/>
      <c r="O65" s="107"/>
      <c r="Q65" s="149"/>
    </row>
    <row r="66" spans="1:17" s="9" customFormat="1" x14ac:dyDescent="0.25">
      <c r="A66" s="64" t="s">
        <v>504</v>
      </c>
      <c r="B66" s="131" t="s">
        <v>96</v>
      </c>
      <c r="C66" s="94" t="s">
        <v>92</v>
      </c>
      <c r="D66" s="132">
        <v>63.2</v>
      </c>
      <c r="E66" s="147"/>
      <c r="F66" s="107"/>
      <c r="G66" s="107"/>
      <c r="H66" s="107"/>
      <c r="I66" s="148"/>
      <c r="J66" s="107"/>
      <c r="K66" s="107"/>
      <c r="L66" s="107"/>
      <c r="M66" s="107"/>
      <c r="N66" s="107"/>
      <c r="O66" s="107"/>
      <c r="Q66" s="149"/>
    </row>
    <row r="67" spans="1:17" s="9" customFormat="1" ht="15.6" x14ac:dyDescent="0.25">
      <c r="A67" s="64" t="s">
        <v>505</v>
      </c>
      <c r="B67" s="131" t="s">
        <v>98</v>
      </c>
      <c r="C67" s="94" t="s">
        <v>99</v>
      </c>
      <c r="D67" s="132">
        <v>13.6</v>
      </c>
      <c r="E67" s="147"/>
      <c r="F67" s="107"/>
      <c r="G67" s="107"/>
      <c r="H67" s="107"/>
      <c r="I67" s="148"/>
      <c r="J67" s="107"/>
      <c r="K67" s="107"/>
      <c r="L67" s="107"/>
      <c r="M67" s="107"/>
      <c r="N67" s="107"/>
      <c r="O67" s="107"/>
      <c r="Q67" s="149"/>
    </row>
    <row r="68" spans="1:17" s="9" customFormat="1" x14ac:dyDescent="0.25">
      <c r="A68" s="64"/>
      <c r="B68" s="128" t="s">
        <v>388</v>
      </c>
      <c r="C68" s="129" t="s">
        <v>347</v>
      </c>
      <c r="D68" s="130">
        <v>1</v>
      </c>
      <c r="E68" s="147"/>
      <c r="F68" s="107"/>
      <c r="G68" s="107"/>
      <c r="H68" s="107"/>
      <c r="I68" s="148"/>
      <c r="J68" s="107"/>
      <c r="K68" s="107"/>
      <c r="L68" s="107"/>
      <c r="M68" s="107"/>
      <c r="N68" s="107"/>
      <c r="O68" s="107"/>
    </row>
    <row r="69" spans="1:17" s="9" customFormat="1" ht="26.4" x14ac:dyDescent="0.25">
      <c r="A69" s="64" t="s">
        <v>506</v>
      </c>
      <c r="B69" s="65" t="s">
        <v>86</v>
      </c>
      <c r="C69" s="66" t="s">
        <v>75</v>
      </c>
      <c r="D69" s="67">
        <v>0.9</v>
      </c>
      <c r="E69" s="147"/>
      <c r="F69" s="107"/>
      <c r="G69" s="107"/>
      <c r="H69" s="107"/>
      <c r="I69" s="148"/>
      <c r="J69" s="107"/>
      <c r="K69" s="107"/>
      <c r="L69" s="107"/>
      <c r="M69" s="107"/>
      <c r="N69" s="107"/>
      <c r="O69" s="107"/>
    </row>
    <row r="70" spans="1:17" s="9" customFormat="1" ht="52.8" x14ac:dyDescent="0.25">
      <c r="A70" s="64" t="s">
        <v>507</v>
      </c>
      <c r="B70" s="131" t="s">
        <v>88</v>
      </c>
      <c r="C70" s="94" t="s">
        <v>89</v>
      </c>
      <c r="D70" s="132">
        <v>4.0999999999999996</v>
      </c>
      <c r="E70" s="147"/>
      <c r="F70" s="107"/>
      <c r="G70" s="107"/>
      <c r="H70" s="107"/>
      <c r="I70" s="148"/>
      <c r="J70" s="107"/>
      <c r="K70" s="107"/>
      <c r="L70" s="107"/>
      <c r="M70" s="107"/>
      <c r="N70" s="107"/>
      <c r="O70" s="107"/>
    </row>
    <row r="71" spans="1:17" s="9" customFormat="1" x14ac:dyDescent="0.25">
      <c r="A71" s="64" t="s">
        <v>508</v>
      </c>
      <c r="B71" s="131" t="s">
        <v>91</v>
      </c>
      <c r="C71" s="94" t="s">
        <v>92</v>
      </c>
      <c r="D71" s="132">
        <v>17.899999999999999</v>
      </c>
      <c r="E71" s="147"/>
      <c r="F71" s="107"/>
      <c r="G71" s="107"/>
      <c r="H71" s="107"/>
      <c r="I71" s="148"/>
      <c r="J71" s="107"/>
      <c r="K71" s="107"/>
      <c r="L71" s="107"/>
      <c r="M71" s="107"/>
      <c r="N71" s="107"/>
      <c r="O71" s="107"/>
    </row>
    <row r="72" spans="1:17" s="9" customFormat="1" x14ac:dyDescent="0.25">
      <c r="A72" s="64" t="s">
        <v>509</v>
      </c>
      <c r="B72" s="131" t="s">
        <v>113</v>
      </c>
      <c r="C72" s="94" t="s">
        <v>92</v>
      </c>
      <c r="D72" s="132">
        <v>166.1</v>
      </c>
      <c r="E72" s="147"/>
      <c r="F72" s="107"/>
      <c r="G72" s="107"/>
      <c r="H72" s="107"/>
      <c r="I72" s="148"/>
      <c r="J72" s="107"/>
      <c r="K72" s="107"/>
      <c r="L72" s="107"/>
      <c r="M72" s="107"/>
      <c r="N72" s="107"/>
      <c r="O72" s="107"/>
    </row>
    <row r="73" spans="1:17" s="9" customFormat="1" x14ac:dyDescent="0.25">
      <c r="A73" s="64" t="s">
        <v>510</v>
      </c>
      <c r="B73" s="131" t="s">
        <v>96</v>
      </c>
      <c r="C73" s="94" t="s">
        <v>92</v>
      </c>
      <c r="D73" s="132">
        <v>31.6</v>
      </c>
      <c r="E73" s="147"/>
      <c r="F73" s="107"/>
      <c r="G73" s="107"/>
      <c r="H73" s="107"/>
      <c r="I73" s="148"/>
      <c r="J73" s="107"/>
      <c r="K73" s="107"/>
      <c r="L73" s="107"/>
      <c r="M73" s="107"/>
      <c r="N73" s="107"/>
      <c r="O73" s="107"/>
    </row>
    <row r="74" spans="1:17" s="9" customFormat="1" ht="15.6" x14ac:dyDescent="0.25">
      <c r="A74" s="64" t="s">
        <v>511</v>
      </c>
      <c r="B74" s="131" t="s">
        <v>98</v>
      </c>
      <c r="C74" s="94" t="s">
        <v>99</v>
      </c>
      <c r="D74" s="132">
        <v>9</v>
      </c>
      <c r="E74" s="147"/>
      <c r="F74" s="107"/>
      <c r="G74" s="107"/>
      <c r="H74" s="107"/>
      <c r="I74" s="148"/>
      <c r="J74" s="107"/>
      <c r="K74" s="107"/>
      <c r="L74" s="107"/>
      <c r="M74" s="107"/>
      <c r="N74" s="107"/>
      <c r="O74" s="107"/>
    </row>
    <row r="75" spans="1:17" s="9" customFormat="1" x14ac:dyDescent="0.25">
      <c r="A75" s="64"/>
      <c r="B75" s="128" t="s">
        <v>389</v>
      </c>
      <c r="C75" s="129" t="s">
        <v>347</v>
      </c>
      <c r="D75" s="130">
        <v>2</v>
      </c>
      <c r="E75" s="147"/>
      <c r="F75" s="107"/>
      <c r="G75" s="107"/>
      <c r="H75" s="107"/>
      <c r="I75" s="148"/>
      <c r="J75" s="107"/>
      <c r="K75" s="107"/>
      <c r="L75" s="107"/>
      <c r="M75" s="107"/>
      <c r="N75" s="107"/>
      <c r="O75" s="107"/>
    </row>
    <row r="76" spans="1:17" s="9" customFormat="1" ht="26.4" x14ac:dyDescent="0.25">
      <c r="A76" s="64" t="s">
        <v>512</v>
      </c>
      <c r="B76" s="65" t="s">
        <v>86</v>
      </c>
      <c r="C76" s="66" t="s">
        <v>75</v>
      </c>
      <c r="D76" s="67">
        <v>0.5</v>
      </c>
      <c r="E76" s="147"/>
      <c r="F76" s="107"/>
      <c r="G76" s="107"/>
      <c r="H76" s="107"/>
      <c r="I76" s="148"/>
      <c r="J76" s="107"/>
      <c r="K76" s="107"/>
      <c r="L76" s="107"/>
      <c r="M76" s="107"/>
      <c r="N76" s="107"/>
      <c r="O76" s="107"/>
      <c r="Q76" s="149"/>
    </row>
    <row r="77" spans="1:17" s="9" customFormat="1" ht="52.8" x14ac:dyDescent="0.25">
      <c r="A77" s="64" t="s">
        <v>513</v>
      </c>
      <c r="B77" s="131" t="s">
        <v>88</v>
      </c>
      <c r="C77" s="94" t="s">
        <v>89</v>
      </c>
      <c r="D77" s="132">
        <v>1.2</v>
      </c>
      <c r="E77" s="147"/>
      <c r="F77" s="107"/>
      <c r="G77" s="107"/>
      <c r="H77" s="107"/>
      <c r="I77" s="148"/>
      <c r="J77" s="107"/>
      <c r="K77" s="107"/>
      <c r="L77" s="107"/>
      <c r="M77" s="107"/>
      <c r="N77" s="107"/>
      <c r="O77" s="107"/>
      <c r="Q77" s="149"/>
    </row>
    <row r="78" spans="1:17" s="9" customFormat="1" x14ac:dyDescent="0.25">
      <c r="A78" s="64" t="s">
        <v>514</v>
      </c>
      <c r="B78" s="131" t="s">
        <v>91</v>
      </c>
      <c r="C78" s="94" t="s">
        <v>92</v>
      </c>
      <c r="D78" s="132">
        <v>2.6</v>
      </c>
      <c r="E78" s="147"/>
      <c r="F78" s="107"/>
      <c r="G78" s="107"/>
      <c r="H78" s="107"/>
      <c r="I78" s="148"/>
      <c r="J78" s="107"/>
      <c r="K78" s="107"/>
      <c r="L78" s="107"/>
      <c r="M78" s="107"/>
      <c r="N78" s="107"/>
      <c r="O78" s="107"/>
      <c r="Q78" s="149"/>
    </row>
    <row r="79" spans="1:17" s="9" customFormat="1" x14ac:dyDescent="0.25">
      <c r="A79" s="64" t="s">
        <v>515</v>
      </c>
      <c r="B79" s="131" t="s">
        <v>113</v>
      </c>
      <c r="C79" s="94" t="s">
        <v>92</v>
      </c>
      <c r="D79" s="132">
        <v>72.599999999999994</v>
      </c>
      <c r="E79" s="147"/>
      <c r="F79" s="107"/>
      <c r="G79" s="107"/>
      <c r="H79" s="107"/>
      <c r="I79" s="148"/>
      <c r="J79" s="107"/>
      <c r="K79" s="107"/>
      <c r="L79" s="107"/>
      <c r="M79" s="107"/>
      <c r="N79" s="107"/>
      <c r="O79" s="107"/>
      <c r="Q79" s="149"/>
    </row>
    <row r="80" spans="1:17" s="9" customFormat="1" x14ac:dyDescent="0.25">
      <c r="A80" s="64" t="s">
        <v>516</v>
      </c>
      <c r="B80" s="131" t="s">
        <v>96</v>
      </c>
      <c r="C80" s="94" t="s">
        <v>92</v>
      </c>
      <c r="D80" s="132">
        <v>12.4</v>
      </c>
      <c r="E80" s="147"/>
      <c r="F80" s="107"/>
      <c r="G80" s="107"/>
      <c r="H80" s="107"/>
      <c r="I80" s="148"/>
      <c r="J80" s="107"/>
      <c r="K80" s="107"/>
      <c r="L80" s="107"/>
      <c r="M80" s="107"/>
      <c r="N80" s="107"/>
      <c r="O80" s="107"/>
      <c r="Q80" s="149"/>
    </row>
    <row r="81" spans="1:17" s="9" customFormat="1" ht="15.6" x14ac:dyDescent="0.25">
      <c r="A81" s="64" t="s">
        <v>517</v>
      </c>
      <c r="B81" s="131" t="s">
        <v>98</v>
      </c>
      <c r="C81" s="94" t="s">
        <v>99</v>
      </c>
      <c r="D81" s="132">
        <v>4.9000000000000004</v>
      </c>
      <c r="E81" s="147"/>
      <c r="F81" s="107"/>
      <c r="G81" s="107"/>
      <c r="H81" s="107"/>
      <c r="I81" s="148"/>
      <c r="J81" s="107"/>
      <c r="K81" s="107"/>
      <c r="L81" s="107"/>
      <c r="M81" s="107"/>
      <c r="N81" s="107"/>
      <c r="O81" s="107"/>
      <c r="Q81" s="149"/>
    </row>
    <row r="82" spans="1:17" s="9" customFormat="1" x14ac:dyDescent="0.25">
      <c r="A82" s="64"/>
      <c r="B82" s="128" t="s">
        <v>390</v>
      </c>
      <c r="C82" s="129" t="s">
        <v>347</v>
      </c>
      <c r="D82" s="130">
        <v>3</v>
      </c>
      <c r="E82" s="147"/>
      <c r="F82" s="107"/>
      <c r="G82" s="107"/>
      <c r="H82" s="107"/>
      <c r="I82" s="148"/>
      <c r="J82" s="107"/>
      <c r="K82" s="107"/>
      <c r="L82" s="107"/>
      <c r="M82" s="107"/>
      <c r="N82" s="107"/>
      <c r="O82" s="107"/>
    </row>
    <row r="83" spans="1:17" s="9" customFormat="1" ht="26.4" x14ac:dyDescent="0.25">
      <c r="A83" s="64" t="s">
        <v>518</v>
      </c>
      <c r="B83" s="65" t="s">
        <v>86</v>
      </c>
      <c r="C83" s="66" t="s">
        <v>75</v>
      </c>
      <c r="D83" s="67">
        <v>1.5</v>
      </c>
      <c r="E83" s="147"/>
      <c r="F83" s="107"/>
      <c r="G83" s="107"/>
      <c r="H83" s="107"/>
      <c r="I83" s="148"/>
      <c r="J83" s="107"/>
      <c r="K83" s="107"/>
      <c r="L83" s="107"/>
      <c r="M83" s="107"/>
      <c r="N83" s="107"/>
      <c r="O83" s="107"/>
      <c r="Q83" s="149"/>
    </row>
    <row r="84" spans="1:17" s="9" customFormat="1" ht="52.8" x14ac:dyDescent="0.25">
      <c r="A84" s="64" t="s">
        <v>519</v>
      </c>
      <c r="B84" s="131" t="s">
        <v>88</v>
      </c>
      <c r="C84" s="94" t="s">
        <v>89</v>
      </c>
      <c r="D84" s="132">
        <v>4.5</v>
      </c>
      <c r="E84" s="147"/>
      <c r="F84" s="107"/>
      <c r="G84" s="107"/>
      <c r="H84" s="107"/>
      <c r="I84" s="148"/>
      <c r="J84" s="107"/>
      <c r="K84" s="107"/>
      <c r="L84" s="107"/>
      <c r="M84" s="107"/>
      <c r="N84" s="107"/>
      <c r="O84" s="107"/>
      <c r="Q84" s="149"/>
    </row>
    <row r="85" spans="1:17" s="9" customFormat="1" x14ac:dyDescent="0.25">
      <c r="A85" s="64" t="s">
        <v>520</v>
      </c>
      <c r="B85" s="131" t="s">
        <v>91</v>
      </c>
      <c r="C85" s="94" t="s">
        <v>92</v>
      </c>
      <c r="D85" s="132">
        <v>39.9</v>
      </c>
      <c r="E85" s="147"/>
      <c r="F85" s="107"/>
      <c r="G85" s="107"/>
      <c r="H85" s="107"/>
      <c r="I85" s="148"/>
      <c r="J85" s="107"/>
      <c r="K85" s="107"/>
      <c r="L85" s="107"/>
      <c r="M85" s="107"/>
      <c r="N85" s="107"/>
      <c r="O85" s="107"/>
      <c r="Q85" s="149"/>
    </row>
    <row r="86" spans="1:17" s="9" customFormat="1" x14ac:dyDescent="0.25">
      <c r="A86" s="64" t="s">
        <v>521</v>
      </c>
      <c r="B86" s="131" t="s">
        <v>113</v>
      </c>
      <c r="C86" s="94" t="s">
        <v>92</v>
      </c>
      <c r="D86" s="132">
        <v>294.60000000000002</v>
      </c>
      <c r="E86" s="147"/>
      <c r="F86" s="107"/>
      <c r="G86" s="107"/>
      <c r="H86" s="107"/>
      <c r="I86" s="148"/>
      <c r="J86" s="107"/>
      <c r="K86" s="107"/>
      <c r="L86" s="107"/>
      <c r="M86" s="107"/>
      <c r="N86" s="107"/>
      <c r="O86" s="107"/>
      <c r="Q86" s="149"/>
    </row>
    <row r="87" spans="1:17" s="9" customFormat="1" x14ac:dyDescent="0.25">
      <c r="A87" s="64" t="s">
        <v>522</v>
      </c>
      <c r="B87" s="131" t="s">
        <v>96</v>
      </c>
      <c r="C87" s="94" t="s">
        <v>92</v>
      </c>
      <c r="D87" s="132">
        <v>94.8</v>
      </c>
      <c r="E87" s="147"/>
      <c r="F87" s="107"/>
      <c r="G87" s="107"/>
      <c r="H87" s="107"/>
      <c r="I87" s="148"/>
      <c r="J87" s="107"/>
      <c r="K87" s="107"/>
      <c r="L87" s="107"/>
      <c r="M87" s="107"/>
      <c r="N87" s="107"/>
      <c r="O87" s="107"/>
      <c r="Q87" s="149"/>
    </row>
    <row r="88" spans="1:17" s="9" customFormat="1" ht="15.6" x14ac:dyDescent="0.25">
      <c r="A88" s="64" t="s">
        <v>523</v>
      </c>
      <c r="B88" s="131" t="s">
        <v>98</v>
      </c>
      <c r="C88" s="94" t="s">
        <v>99</v>
      </c>
      <c r="D88" s="132">
        <v>14.7</v>
      </c>
      <c r="E88" s="147"/>
      <c r="F88" s="107"/>
      <c r="G88" s="107"/>
      <c r="H88" s="107"/>
      <c r="I88" s="148"/>
      <c r="J88" s="107"/>
      <c r="K88" s="107"/>
      <c r="L88" s="107"/>
      <c r="M88" s="107"/>
      <c r="N88" s="107"/>
      <c r="O88" s="107"/>
      <c r="Q88" s="149"/>
    </row>
    <row r="89" spans="1:17" s="9" customFormat="1" x14ac:dyDescent="0.25">
      <c r="A89" s="64"/>
      <c r="B89" s="128" t="s">
        <v>391</v>
      </c>
      <c r="C89" s="129" t="s">
        <v>347</v>
      </c>
      <c r="D89" s="130">
        <v>2</v>
      </c>
      <c r="E89" s="147"/>
      <c r="F89" s="107"/>
      <c r="G89" s="107"/>
      <c r="H89" s="107"/>
      <c r="I89" s="148"/>
      <c r="J89" s="107"/>
      <c r="K89" s="107"/>
      <c r="L89" s="107"/>
      <c r="M89" s="107"/>
      <c r="N89" s="107"/>
      <c r="O89" s="107"/>
      <c r="Q89" s="149"/>
    </row>
    <row r="90" spans="1:17" s="9" customFormat="1" ht="26.4" x14ac:dyDescent="0.25">
      <c r="A90" s="64" t="s">
        <v>524</v>
      </c>
      <c r="B90" s="65" t="s">
        <v>86</v>
      </c>
      <c r="C90" s="66" t="s">
        <v>75</v>
      </c>
      <c r="D90" s="67">
        <v>2</v>
      </c>
      <c r="E90" s="147"/>
      <c r="F90" s="107"/>
      <c r="G90" s="107"/>
      <c r="H90" s="107"/>
      <c r="I90" s="148"/>
      <c r="J90" s="107"/>
      <c r="K90" s="107"/>
      <c r="L90" s="107"/>
      <c r="M90" s="107"/>
      <c r="N90" s="107"/>
      <c r="O90" s="107"/>
      <c r="Q90" s="149"/>
    </row>
    <row r="91" spans="1:17" s="9" customFormat="1" ht="52.8" x14ac:dyDescent="0.25">
      <c r="A91" s="64" t="s">
        <v>525</v>
      </c>
      <c r="B91" s="131" t="s">
        <v>88</v>
      </c>
      <c r="C91" s="94" t="s">
        <v>89</v>
      </c>
      <c r="D91" s="132">
        <v>7.2</v>
      </c>
      <c r="E91" s="147"/>
      <c r="F91" s="107"/>
      <c r="G91" s="107"/>
      <c r="H91" s="107"/>
      <c r="I91" s="148"/>
      <c r="J91" s="107"/>
      <c r="K91" s="107"/>
      <c r="L91" s="107"/>
      <c r="M91" s="107"/>
      <c r="N91" s="107"/>
      <c r="O91" s="107"/>
      <c r="Q91" s="149"/>
    </row>
    <row r="92" spans="1:17" s="9" customFormat="1" x14ac:dyDescent="0.25">
      <c r="A92" s="64" t="s">
        <v>526</v>
      </c>
      <c r="B92" s="131" t="s">
        <v>91</v>
      </c>
      <c r="C92" s="94" t="s">
        <v>92</v>
      </c>
      <c r="D92" s="132">
        <v>71.599999999999994</v>
      </c>
      <c r="E92" s="147"/>
      <c r="F92" s="107"/>
      <c r="G92" s="107"/>
      <c r="H92" s="107"/>
      <c r="I92" s="148"/>
      <c r="J92" s="107"/>
      <c r="K92" s="107"/>
      <c r="L92" s="107"/>
      <c r="M92" s="107"/>
      <c r="N92" s="107"/>
      <c r="O92" s="107"/>
      <c r="Q92" s="149"/>
    </row>
    <row r="93" spans="1:17" s="9" customFormat="1" x14ac:dyDescent="0.25">
      <c r="A93" s="64" t="s">
        <v>527</v>
      </c>
      <c r="B93" s="131" t="s">
        <v>113</v>
      </c>
      <c r="C93" s="94" t="s">
        <v>92</v>
      </c>
      <c r="D93" s="132">
        <v>495.2</v>
      </c>
      <c r="E93" s="147"/>
      <c r="F93" s="107"/>
      <c r="G93" s="107"/>
      <c r="H93" s="107"/>
      <c r="I93" s="148"/>
      <c r="J93" s="107"/>
      <c r="K93" s="107"/>
      <c r="L93" s="107"/>
      <c r="M93" s="107"/>
      <c r="N93" s="107"/>
      <c r="O93" s="107"/>
      <c r="Q93" s="149"/>
    </row>
    <row r="94" spans="1:17" s="9" customFormat="1" x14ac:dyDescent="0.25">
      <c r="A94" s="64" t="s">
        <v>528</v>
      </c>
      <c r="B94" s="131" t="s">
        <v>96</v>
      </c>
      <c r="C94" s="94" t="s">
        <v>92</v>
      </c>
      <c r="D94" s="132">
        <v>126.4</v>
      </c>
      <c r="E94" s="147"/>
      <c r="F94" s="107"/>
      <c r="G94" s="107"/>
      <c r="H94" s="107"/>
      <c r="I94" s="148"/>
      <c r="J94" s="107"/>
      <c r="K94" s="107"/>
      <c r="L94" s="107"/>
      <c r="M94" s="107"/>
      <c r="N94" s="107"/>
      <c r="O94" s="107"/>
      <c r="Q94" s="149"/>
    </row>
    <row r="95" spans="1:17" s="9" customFormat="1" ht="15.6" x14ac:dyDescent="0.25">
      <c r="A95" s="64" t="s">
        <v>529</v>
      </c>
      <c r="B95" s="131" t="s">
        <v>98</v>
      </c>
      <c r="C95" s="94" t="s">
        <v>99</v>
      </c>
      <c r="D95" s="132">
        <v>19.600000000000001</v>
      </c>
      <c r="E95" s="147"/>
      <c r="F95" s="107"/>
      <c r="G95" s="107"/>
      <c r="H95" s="107"/>
      <c r="I95" s="148"/>
      <c r="J95" s="107"/>
      <c r="K95" s="107"/>
      <c r="L95" s="107"/>
      <c r="M95" s="107"/>
      <c r="N95" s="107"/>
      <c r="O95" s="107"/>
      <c r="Q95" s="149"/>
    </row>
    <row r="96" spans="1:17" s="9" customFormat="1" x14ac:dyDescent="0.25">
      <c r="A96" s="64"/>
      <c r="B96" s="128" t="s">
        <v>392</v>
      </c>
      <c r="C96" s="129" t="s">
        <v>347</v>
      </c>
      <c r="D96" s="130">
        <v>1</v>
      </c>
      <c r="E96" s="147"/>
      <c r="F96" s="107"/>
      <c r="G96" s="107"/>
      <c r="H96" s="107"/>
      <c r="I96" s="148"/>
      <c r="J96" s="107"/>
      <c r="K96" s="107"/>
      <c r="L96" s="107"/>
      <c r="M96" s="107"/>
      <c r="N96" s="107"/>
      <c r="O96" s="107"/>
    </row>
    <row r="97" spans="1:15" s="9" customFormat="1" ht="26.4" x14ac:dyDescent="0.25">
      <c r="A97" s="64" t="s">
        <v>530</v>
      </c>
      <c r="B97" s="65" t="s">
        <v>86</v>
      </c>
      <c r="C97" s="66" t="s">
        <v>75</v>
      </c>
      <c r="D97" s="67">
        <v>4.2</v>
      </c>
      <c r="E97" s="147"/>
      <c r="F97" s="107"/>
      <c r="G97" s="107"/>
      <c r="H97" s="107"/>
      <c r="I97" s="148"/>
      <c r="J97" s="107"/>
      <c r="K97" s="107"/>
      <c r="L97" s="107"/>
      <c r="M97" s="107"/>
      <c r="N97" s="107"/>
      <c r="O97" s="107"/>
    </row>
    <row r="98" spans="1:15" s="9" customFormat="1" ht="52.8" x14ac:dyDescent="0.25">
      <c r="A98" s="64" t="s">
        <v>531</v>
      </c>
      <c r="B98" s="131" t="s">
        <v>88</v>
      </c>
      <c r="C98" s="94" t="s">
        <v>89</v>
      </c>
      <c r="D98" s="132">
        <v>1</v>
      </c>
      <c r="E98" s="147"/>
      <c r="F98" s="107"/>
      <c r="G98" s="107"/>
      <c r="H98" s="107"/>
      <c r="I98" s="148"/>
      <c r="J98" s="107"/>
      <c r="K98" s="107"/>
      <c r="L98" s="107"/>
      <c r="M98" s="107"/>
      <c r="N98" s="107"/>
      <c r="O98" s="107"/>
    </row>
    <row r="99" spans="1:15" s="9" customFormat="1" x14ac:dyDescent="0.25">
      <c r="A99" s="64" t="s">
        <v>532</v>
      </c>
      <c r="B99" s="131" t="s">
        <v>91</v>
      </c>
      <c r="C99" s="94" t="s">
        <v>92</v>
      </c>
      <c r="D99" s="132">
        <v>2.6</v>
      </c>
      <c r="E99" s="147"/>
      <c r="F99" s="107"/>
      <c r="G99" s="107"/>
      <c r="H99" s="107"/>
      <c r="I99" s="148"/>
      <c r="J99" s="107"/>
      <c r="K99" s="107"/>
      <c r="L99" s="107"/>
      <c r="M99" s="107"/>
      <c r="N99" s="107"/>
      <c r="O99" s="107"/>
    </row>
    <row r="100" spans="1:15" s="9" customFormat="1" x14ac:dyDescent="0.25">
      <c r="A100" s="64" t="s">
        <v>533</v>
      </c>
      <c r="B100" s="131" t="s">
        <v>113</v>
      </c>
      <c r="C100" s="94" t="s">
        <v>92</v>
      </c>
      <c r="D100" s="132">
        <v>62.1</v>
      </c>
      <c r="E100" s="147"/>
      <c r="F100" s="107"/>
      <c r="G100" s="107"/>
      <c r="H100" s="107"/>
      <c r="I100" s="148"/>
      <c r="J100" s="107"/>
      <c r="K100" s="107"/>
      <c r="L100" s="107"/>
      <c r="M100" s="107"/>
      <c r="N100" s="107"/>
      <c r="O100" s="107"/>
    </row>
    <row r="101" spans="1:15" s="9" customFormat="1" x14ac:dyDescent="0.25">
      <c r="A101" s="64" t="s">
        <v>534</v>
      </c>
      <c r="B101" s="131" t="s">
        <v>96</v>
      </c>
      <c r="C101" s="94" t="s">
        <v>92</v>
      </c>
      <c r="D101" s="132">
        <v>12.4</v>
      </c>
      <c r="E101" s="147"/>
      <c r="F101" s="107"/>
      <c r="G101" s="107"/>
      <c r="H101" s="107"/>
      <c r="I101" s="148"/>
      <c r="J101" s="107"/>
      <c r="K101" s="107"/>
      <c r="L101" s="107"/>
      <c r="M101" s="107"/>
      <c r="N101" s="107"/>
      <c r="O101" s="107"/>
    </row>
    <row r="102" spans="1:15" s="9" customFormat="1" ht="15.6" x14ac:dyDescent="0.25">
      <c r="A102" s="64" t="s">
        <v>535</v>
      </c>
      <c r="B102" s="131" t="s">
        <v>98</v>
      </c>
      <c r="C102" s="94" t="s">
        <v>99</v>
      </c>
      <c r="D102" s="132">
        <v>0.5</v>
      </c>
      <c r="E102" s="147"/>
      <c r="F102" s="107"/>
      <c r="G102" s="107"/>
      <c r="H102" s="107"/>
      <c r="I102" s="148"/>
      <c r="J102" s="107"/>
      <c r="K102" s="107"/>
      <c r="L102" s="107"/>
      <c r="M102" s="107"/>
      <c r="N102" s="107"/>
      <c r="O102" s="107"/>
    </row>
    <row r="103" spans="1:15" s="9" customFormat="1" x14ac:dyDescent="0.25">
      <c r="A103" s="64"/>
      <c r="B103" s="128" t="s">
        <v>380</v>
      </c>
      <c r="C103" s="129"/>
      <c r="D103" s="130"/>
      <c r="E103" s="147"/>
      <c r="F103" s="107"/>
      <c r="G103" s="107"/>
      <c r="H103" s="107"/>
      <c r="I103" s="148"/>
      <c r="J103" s="107"/>
      <c r="K103" s="107"/>
      <c r="L103" s="107"/>
      <c r="M103" s="107"/>
      <c r="N103" s="107"/>
      <c r="O103" s="107"/>
    </row>
    <row r="104" spans="1:15" s="9" customFormat="1" ht="26.4" x14ac:dyDescent="0.25">
      <c r="A104" s="64" t="s">
        <v>536</v>
      </c>
      <c r="B104" s="65" t="s">
        <v>86</v>
      </c>
      <c r="C104" s="66" t="s">
        <v>75</v>
      </c>
      <c r="D104" s="67">
        <v>27.8</v>
      </c>
      <c r="E104" s="147"/>
      <c r="F104" s="107"/>
      <c r="G104" s="107"/>
      <c r="H104" s="107"/>
      <c r="I104" s="148"/>
      <c r="J104" s="107"/>
      <c r="K104" s="107"/>
      <c r="L104" s="107"/>
      <c r="M104" s="107"/>
      <c r="N104" s="107"/>
      <c r="O104" s="107"/>
    </row>
    <row r="105" spans="1:15" s="9" customFormat="1" ht="52.8" x14ac:dyDescent="0.25">
      <c r="A105" s="64" t="s">
        <v>537</v>
      </c>
      <c r="B105" s="131" t="s">
        <v>88</v>
      </c>
      <c r="C105" s="94" t="s">
        <v>89</v>
      </c>
      <c r="D105" s="132">
        <v>104.7</v>
      </c>
      <c r="E105" s="147"/>
      <c r="F105" s="107"/>
      <c r="G105" s="107"/>
      <c r="H105" s="107"/>
      <c r="I105" s="148"/>
      <c r="J105" s="107"/>
      <c r="K105" s="107"/>
      <c r="L105" s="107"/>
      <c r="M105" s="107"/>
      <c r="N105" s="107"/>
      <c r="O105" s="107"/>
    </row>
    <row r="106" spans="1:15" s="9" customFormat="1" x14ac:dyDescent="0.25">
      <c r="A106" s="64" t="s">
        <v>538</v>
      </c>
      <c r="B106" s="131" t="s">
        <v>374</v>
      </c>
      <c r="C106" s="94" t="s">
        <v>92</v>
      </c>
      <c r="D106" s="132">
        <v>34.4</v>
      </c>
      <c r="E106" s="147"/>
      <c r="F106" s="107"/>
      <c r="G106" s="107"/>
      <c r="H106" s="107"/>
      <c r="I106" s="148"/>
      <c r="J106" s="107"/>
      <c r="K106" s="107"/>
      <c r="L106" s="107"/>
      <c r="M106" s="107"/>
      <c r="N106" s="107"/>
      <c r="O106" s="107"/>
    </row>
    <row r="107" spans="1:15" s="9" customFormat="1" x14ac:dyDescent="0.25">
      <c r="A107" s="64" t="s">
        <v>539</v>
      </c>
      <c r="B107" s="131" t="s">
        <v>375</v>
      </c>
      <c r="C107" s="94" t="s">
        <v>92</v>
      </c>
      <c r="D107" s="132">
        <v>345.8</v>
      </c>
      <c r="E107" s="147"/>
      <c r="F107" s="107"/>
      <c r="G107" s="107"/>
      <c r="H107" s="107"/>
      <c r="I107" s="148"/>
      <c r="J107" s="107"/>
      <c r="K107" s="107"/>
      <c r="L107" s="107"/>
      <c r="M107" s="107"/>
      <c r="N107" s="107"/>
      <c r="O107" s="107"/>
    </row>
    <row r="108" spans="1:15" s="9" customFormat="1" x14ac:dyDescent="0.25">
      <c r="A108" s="64" t="s">
        <v>540</v>
      </c>
      <c r="B108" s="131" t="s">
        <v>91</v>
      </c>
      <c r="C108" s="94" t="s">
        <v>92</v>
      </c>
      <c r="D108" s="132">
        <v>24.3</v>
      </c>
      <c r="E108" s="147"/>
      <c r="F108" s="107"/>
      <c r="G108" s="107"/>
      <c r="H108" s="107"/>
      <c r="I108" s="148"/>
      <c r="J108" s="107"/>
      <c r="K108" s="107"/>
      <c r="L108" s="107"/>
      <c r="M108" s="107"/>
      <c r="N108" s="107"/>
      <c r="O108" s="107"/>
    </row>
    <row r="109" spans="1:15" s="9" customFormat="1" x14ac:dyDescent="0.25">
      <c r="A109" s="64" t="s">
        <v>541</v>
      </c>
      <c r="B109" s="131" t="s">
        <v>94</v>
      </c>
      <c r="C109" s="94" t="s">
        <v>92</v>
      </c>
      <c r="D109" s="132">
        <v>4192.6000000000004</v>
      </c>
      <c r="E109" s="147"/>
      <c r="F109" s="107"/>
      <c r="G109" s="107"/>
      <c r="H109" s="107"/>
      <c r="I109" s="148"/>
      <c r="J109" s="107"/>
      <c r="K109" s="107"/>
      <c r="L109" s="107"/>
      <c r="M109" s="107"/>
      <c r="N109" s="107"/>
      <c r="O109" s="107"/>
    </row>
    <row r="110" spans="1:15" s="9" customFormat="1" x14ac:dyDescent="0.25">
      <c r="A110" s="64" t="s">
        <v>542</v>
      </c>
      <c r="B110" s="131" t="s">
        <v>113</v>
      </c>
      <c r="C110" s="94" t="s">
        <v>92</v>
      </c>
      <c r="D110" s="132">
        <v>4888.8999999999996</v>
      </c>
      <c r="E110" s="147"/>
      <c r="F110" s="107"/>
      <c r="G110" s="107"/>
      <c r="H110" s="107"/>
      <c r="I110" s="148"/>
      <c r="J110" s="107"/>
      <c r="K110" s="107"/>
      <c r="L110" s="107"/>
      <c r="M110" s="107"/>
      <c r="N110" s="107"/>
      <c r="O110" s="107"/>
    </row>
    <row r="111" spans="1:15" s="9" customFormat="1" x14ac:dyDescent="0.25">
      <c r="A111" s="64" t="s">
        <v>543</v>
      </c>
      <c r="B111" s="131" t="s">
        <v>96</v>
      </c>
      <c r="C111" s="94" t="s">
        <v>92</v>
      </c>
      <c r="D111" s="132">
        <v>197.3</v>
      </c>
      <c r="E111" s="147"/>
      <c r="F111" s="107"/>
      <c r="G111" s="107"/>
      <c r="H111" s="107"/>
      <c r="I111" s="148"/>
      <c r="J111" s="107"/>
      <c r="K111" s="107"/>
      <c r="L111" s="107"/>
      <c r="M111" s="107"/>
      <c r="N111" s="107"/>
      <c r="O111" s="107"/>
    </row>
    <row r="112" spans="1:15" s="9" customFormat="1" x14ac:dyDescent="0.25">
      <c r="A112" s="64" t="s">
        <v>544</v>
      </c>
      <c r="B112" s="131" t="s">
        <v>376</v>
      </c>
      <c r="C112" s="94" t="s">
        <v>92</v>
      </c>
      <c r="D112" s="132">
        <v>108.5</v>
      </c>
      <c r="E112" s="147"/>
      <c r="F112" s="107"/>
      <c r="G112" s="107"/>
      <c r="H112" s="107"/>
      <c r="I112" s="148"/>
      <c r="J112" s="107"/>
      <c r="K112" s="107"/>
      <c r="L112" s="107"/>
      <c r="M112" s="107"/>
      <c r="N112" s="107"/>
      <c r="O112" s="107"/>
    </row>
    <row r="113" spans="1:15" s="9" customFormat="1" x14ac:dyDescent="0.25">
      <c r="A113" s="64" t="s">
        <v>545</v>
      </c>
      <c r="B113" s="131" t="s">
        <v>377</v>
      </c>
      <c r="C113" s="94" t="s">
        <v>92</v>
      </c>
      <c r="D113" s="132">
        <v>15.9</v>
      </c>
      <c r="E113" s="147"/>
      <c r="F113" s="107"/>
      <c r="G113" s="107"/>
      <c r="H113" s="107"/>
      <c r="I113" s="148"/>
      <c r="J113" s="107"/>
      <c r="K113" s="107"/>
      <c r="L113" s="107"/>
      <c r="M113" s="107"/>
      <c r="N113" s="107"/>
      <c r="O113" s="107"/>
    </row>
    <row r="114" spans="1:15" s="9" customFormat="1" x14ac:dyDescent="0.25">
      <c r="A114" s="64" t="s">
        <v>546</v>
      </c>
      <c r="B114" s="131" t="s">
        <v>378</v>
      </c>
      <c r="C114" s="94" t="s">
        <v>92</v>
      </c>
      <c r="D114" s="132">
        <v>88.2</v>
      </c>
      <c r="E114" s="147"/>
      <c r="F114" s="107"/>
      <c r="G114" s="107"/>
      <c r="H114" s="107"/>
      <c r="I114" s="148"/>
      <c r="J114" s="107"/>
      <c r="K114" s="107"/>
      <c r="L114" s="107"/>
      <c r="M114" s="107"/>
      <c r="N114" s="107"/>
      <c r="O114" s="107"/>
    </row>
    <row r="115" spans="1:15" s="9" customFormat="1" x14ac:dyDescent="0.25">
      <c r="A115" s="64" t="s">
        <v>547</v>
      </c>
      <c r="B115" s="131" t="s">
        <v>379</v>
      </c>
      <c r="C115" s="94" t="s">
        <v>92</v>
      </c>
      <c r="D115" s="132">
        <v>30</v>
      </c>
      <c r="E115" s="147"/>
      <c r="F115" s="107"/>
      <c r="G115" s="107"/>
      <c r="H115" s="107"/>
      <c r="I115" s="148"/>
      <c r="J115" s="107"/>
      <c r="K115" s="107"/>
      <c r="L115" s="107"/>
      <c r="M115" s="107"/>
      <c r="N115" s="107"/>
      <c r="O115" s="107"/>
    </row>
    <row r="116" spans="1:15" s="9" customFormat="1" ht="15.6" x14ac:dyDescent="0.25">
      <c r="A116" s="64" t="s">
        <v>548</v>
      </c>
      <c r="B116" s="131" t="s">
        <v>98</v>
      </c>
      <c r="C116" s="94" t="s">
        <v>99</v>
      </c>
      <c r="D116" s="132">
        <v>268.5</v>
      </c>
      <c r="E116" s="147"/>
      <c r="F116" s="107"/>
      <c r="G116" s="107"/>
      <c r="H116" s="107"/>
      <c r="I116" s="148"/>
      <c r="J116" s="107"/>
      <c r="K116" s="107"/>
      <c r="L116" s="107"/>
      <c r="M116" s="107"/>
      <c r="N116" s="107"/>
      <c r="O116" s="107"/>
    </row>
    <row r="117" spans="1:15" s="9" customFormat="1" x14ac:dyDescent="0.25">
      <c r="A117" s="64" t="s">
        <v>549</v>
      </c>
      <c r="B117" s="131" t="s">
        <v>373</v>
      </c>
      <c r="C117" s="94" t="s">
        <v>56</v>
      </c>
      <c r="D117" s="132">
        <v>8.4</v>
      </c>
      <c r="E117" s="147"/>
      <c r="F117" s="107"/>
      <c r="G117" s="107"/>
      <c r="H117" s="107"/>
      <c r="I117" s="148"/>
      <c r="J117" s="107"/>
      <c r="K117" s="107"/>
      <c r="L117" s="107"/>
      <c r="M117" s="107"/>
      <c r="N117" s="107"/>
      <c r="O117" s="107"/>
    </row>
    <row r="118" spans="1:15" s="9" customFormat="1" x14ac:dyDescent="0.25">
      <c r="A118" s="126">
        <v>3</v>
      </c>
      <c r="B118" s="120" t="s">
        <v>394</v>
      </c>
      <c r="C118" s="121"/>
      <c r="D118" s="127"/>
      <c r="E118" s="147"/>
      <c r="F118" s="107"/>
      <c r="G118" s="107"/>
      <c r="H118" s="107"/>
      <c r="I118" s="148"/>
      <c r="J118" s="107"/>
      <c r="K118" s="107"/>
      <c r="L118" s="107"/>
      <c r="M118" s="107"/>
      <c r="N118" s="107"/>
      <c r="O118" s="107"/>
    </row>
    <row r="119" spans="1:15" s="9" customFormat="1" x14ac:dyDescent="0.25">
      <c r="A119" s="64"/>
      <c r="B119" s="128" t="s">
        <v>393</v>
      </c>
      <c r="C119" s="129"/>
      <c r="D119" s="130"/>
      <c r="E119" s="147"/>
      <c r="F119" s="107"/>
      <c r="G119" s="107"/>
      <c r="H119" s="107"/>
      <c r="I119" s="148"/>
      <c r="J119" s="107"/>
      <c r="K119" s="107"/>
      <c r="L119" s="107"/>
      <c r="M119" s="107"/>
      <c r="N119" s="107"/>
      <c r="O119" s="107"/>
    </row>
    <row r="120" spans="1:15" s="9" customFormat="1" ht="52.8" x14ac:dyDescent="0.25">
      <c r="A120" s="122" t="s">
        <v>85</v>
      </c>
      <c r="B120" s="131" t="s">
        <v>88</v>
      </c>
      <c r="C120" s="124" t="s">
        <v>89</v>
      </c>
      <c r="D120" s="132">
        <v>37.5</v>
      </c>
      <c r="E120" s="147"/>
      <c r="F120" s="107"/>
      <c r="G120" s="107"/>
      <c r="H120" s="107"/>
      <c r="I120" s="148"/>
      <c r="J120" s="107"/>
      <c r="K120" s="107"/>
      <c r="L120" s="107"/>
      <c r="M120" s="107"/>
      <c r="N120" s="107"/>
      <c r="O120" s="107"/>
    </row>
    <row r="121" spans="1:15" s="9" customFormat="1" x14ac:dyDescent="0.25">
      <c r="A121" s="122" t="s">
        <v>87</v>
      </c>
      <c r="B121" s="131" t="s">
        <v>374</v>
      </c>
      <c r="C121" s="94" t="s">
        <v>92</v>
      </c>
      <c r="D121" s="132">
        <v>54.3</v>
      </c>
      <c r="E121" s="147"/>
      <c r="F121" s="107"/>
      <c r="G121" s="107"/>
      <c r="H121" s="107"/>
      <c r="I121" s="148"/>
      <c r="J121" s="107"/>
      <c r="K121" s="107"/>
      <c r="L121" s="107"/>
      <c r="M121" s="107"/>
      <c r="N121" s="107"/>
      <c r="O121" s="107"/>
    </row>
    <row r="122" spans="1:15" s="9" customFormat="1" x14ac:dyDescent="0.25">
      <c r="A122" s="122" t="s">
        <v>90</v>
      </c>
      <c r="B122" s="131" t="s">
        <v>375</v>
      </c>
      <c r="C122" s="94" t="s">
        <v>92</v>
      </c>
      <c r="D122" s="132">
        <v>76.400000000000006</v>
      </c>
      <c r="E122" s="147"/>
      <c r="F122" s="107"/>
      <c r="G122" s="107"/>
      <c r="H122" s="107"/>
      <c r="I122" s="148"/>
      <c r="J122" s="107"/>
      <c r="K122" s="107"/>
      <c r="L122" s="107"/>
      <c r="M122" s="107"/>
      <c r="N122" s="107"/>
      <c r="O122" s="107"/>
    </row>
    <row r="123" spans="1:15" s="9" customFormat="1" x14ac:dyDescent="0.25">
      <c r="A123" s="122" t="s">
        <v>93</v>
      </c>
      <c r="B123" s="131" t="s">
        <v>94</v>
      </c>
      <c r="C123" s="94" t="s">
        <v>92</v>
      </c>
      <c r="D123" s="132">
        <v>2863.6</v>
      </c>
      <c r="E123" s="147"/>
      <c r="F123" s="107"/>
      <c r="G123" s="107"/>
      <c r="H123" s="107"/>
      <c r="I123" s="148"/>
      <c r="J123" s="107"/>
      <c r="K123" s="107"/>
      <c r="L123" s="107"/>
      <c r="M123" s="107"/>
      <c r="N123" s="107"/>
      <c r="O123" s="107"/>
    </row>
    <row r="124" spans="1:15" s="9" customFormat="1" x14ac:dyDescent="0.25">
      <c r="A124" s="122" t="s">
        <v>95</v>
      </c>
      <c r="B124" s="131" t="s">
        <v>395</v>
      </c>
      <c r="C124" s="94" t="s">
        <v>92</v>
      </c>
      <c r="D124" s="132">
        <v>31</v>
      </c>
      <c r="E124" s="147"/>
      <c r="F124" s="107"/>
      <c r="G124" s="107"/>
      <c r="H124" s="107"/>
      <c r="I124" s="148"/>
      <c r="J124" s="107"/>
      <c r="K124" s="107"/>
      <c r="L124" s="107"/>
      <c r="M124" s="107"/>
      <c r="N124" s="107"/>
      <c r="O124" s="107"/>
    </row>
    <row r="125" spans="1:15" s="9" customFormat="1" x14ac:dyDescent="0.25">
      <c r="A125" s="122" t="s">
        <v>97</v>
      </c>
      <c r="B125" s="131" t="s">
        <v>373</v>
      </c>
      <c r="C125" s="94" t="s">
        <v>56</v>
      </c>
      <c r="D125" s="132">
        <v>46.9</v>
      </c>
      <c r="E125" s="147"/>
      <c r="F125" s="107"/>
      <c r="G125" s="107"/>
      <c r="H125" s="107"/>
      <c r="I125" s="148"/>
      <c r="J125" s="107"/>
      <c r="K125" s="107"/>
      <c r="L125" s="107"/>
      <c r="M125" s="107"/>
      <c r="N125" s="107"/>
      <c r="O125" s="107"/>
    </row>
    <row r="126" spans="1:15" s="9" customFormat="1" ht="15.6" x14ac:dyDescent="0.25">
      <c r="A126" s="122" t="s">
        <v>100</v>
      </c>
      <c r="B126" s="131" t="s">
        <v>396</v>
      </c>
      <c r="C126" s="94" t="s">
        <v>99</v>
      </c>
      <c r="D126" s="132">
        <v>107.9</v>
      </c>
      <c r="E126" s="147"/>
      <c r="F126" s="107"/>
      <c r="G126" s="107"/>
      <c r="H126" s="107"/>
      <c r="I126" s="148"/>
      <c r="J126" s="107"/>
      <c r="K126" s="107"/>
      <c r="L126" s="107"/>
      <c r="M126" s="107"/>
      <c r="N126" s="107"/>
      <c r="O126" s="107"/>
    </row>
    <row r="127" spans="1:15" s="9" customFormat="1" x14ac:dyDescent="0.25">
      <c r="A127" s="122" t="s">
        <v>101</v>
      </c>
      <c r="B127" s="131" t="s">
        <v>397</v>
      </c>
      <c r="C127" s="124" t="s">
        <v>347</v>
      </c>
      <c r="D127" s="132">
        <v>2</v>
      </c>
      <c r="E127" s="147"/>
      <c r="F127" s="107"/>
      <c r="G127" s="107"/>
      <c r="H127" s="107"/>
      <c r="I127" s="148"/>
      <c r="J127" s="107"/>
      <c r="K127" s="107"/>
      <c r="L127" s="107"/>
      <c r="M127" s="107"/>
      <c r="N127" s="107"/>
      <c r="O127" s="107"/>
    </row>
    <row r="128" spans="1:15" s="9" customFormat="1" ht="26.4" x14ac:dyDescent="0.25">
      <c r="A128" s="64"/>
      <c r="B128" s="128" t="s">
        <v>399</v>
      </c>
      <c r="C128" s="129"/>
      <c r="D128" s="130"/>
      <c r="E128" s="147"/>
      <c r="F128" s="107"/>
      <c r="G128" s="107"/>
      <c r="H128" s="107"/>
      <c r="I128" s="148"/>
      <c r="J128" s="107"/>
      <c r="K128" s="107"/>
      <c r="L128" s="107"/>
      <c r="M128" s="107"/>
      <c r="N128" s="107"/>
      <c r="O128" s="107"/>
    </row>
    <row r="129" spans="1:15" s="9" customFormat="1" ht="52.8" x14ac:dyDescent="0.25">
      <c r="A129" s="122" t="s">
        <v>102</v>
      </c>
      <c r="B129" s="131" t="s">
        <v>88</v>
      </c>
      <c r="C129" s="124" t="s">
        <v>89</v>
      </c>
      <c r="D129" s="132">
        <v>1.1100000000000001</v>
      </c>
      <c r="E129" s="147"/>
      <c r="F129" s="107"/>
      <c r="G129" s="107"/>
      <c r="H129" s="107"/>
      <c r="I129" s="148"/>
      <c r="J129" s="107"/>
      <c r="K129" s="107"/>
      <c r="L129" s="107"/>
      <c r="M129" s="107"/>
      <c r="N129" s="107"/>
      <c r="O129" s="107"/>
    </row>
    <row r="130" spans="1:15" s="9" customFormat="1" x14ac:dyDescent="0.25">
      <c r="A130" s="122" t="s">
        <v>103</v>
      </c>
      <c r="B130" s="131" t="s">
        <v>91</v>
      </c>
      <c r="C130" s="94" t="s">
        <v>92</v>
      </c>
      <c r="D130" s="132">
        <v>64.8</v>
      </c>
      <c r="E130" s="147"/>
      <c r="F130" s="107"/>
      <c r="G130" s="107"/>
      <c r="H130" s="107"/>
      <c r="I130" s="148"/>
      <c r="J130" s="107"/>
      <c r="K130" s="107"/>
      <c r="L130" s="107"/>
      <c r="M130" s="107"/>
      <c r="N130" s="107"/>
      <c r="O130" s="107"/>
    </row>
    <row r="131" spans="1:15" s="9" customFormat="1" x14ac:dyDescent="0.25">
      <c r="A131" s="122" t="s">
        <v>104</v>
      </c>
      <c r="B131" s="131" t="s">
        <v>96</v>
      </c>
      <c r="C131" s="94" t="s">
        <v>92</v>
      </c>
      <c r="D131" s="132">
        <v>90.3</v>
      </c>
      <c r="E131" s="147"/>
      <c r="F131" s="107"/>
      <c r="G131" s="107"/>
      <c r="H131" s="107"/>
      <c r="I131" s="148"/>
      <c r="J131" s="107"/>
      <c r="K131" s="107"/>
      <c r="L131" s="107"/>
      <c r="M131" s="107"/>
      <c r="N131" s="107"/>
      <c r="O131" s="107"/>
    </row>
    <row r="132" spans="1:15" s="9" customFormat="1" x14ac:dyDescent="0.25">
      <c r="A132" s="64"/>
      <c r="B132" s="128" t="s">
        <v>400</v>
      </c>
      <c r="C132" s="129"/>
      <c r="D132" s="130"/>
      <c r="E132" s="147"/>
      <c r="F132" s="107"/>
      <c r="G132" s="107"/>
      <c r="H132" s="107"/>
      <c r="I132" s="148"/>
      <c r="J132" s="107"/>
      <c r="K132" s="107"/>
      <c r="L132" s="107"/>
      <c r="M132" s="107"/>
      <c r="N132" s="107"/>
      <c r="O132" s="107"/>
    </row>
    <row r="133" spans="1:15" s="9" customFormat="1" ht="52.8" x14ac:dyDescent="0.25">
      <c r="A133" s="122" t="s">
        <v>105</v>
      </c>
      <c r="B133" s="131" t="s">
        <v>88</v>
      </c>
      <c r="C133" s="124" t="s">
        <v>89</v>
      </c>
      <c r="D133" s="132">
        <v>12.4</v>
      </c>
      <c r="E133" s="147"/>
      <c r="F133" s="107"/>
      <c r="G133" s="107"/>
      <c r="H133" s="107"/>
      <c r="I133" s="148"/>
      <c r="J133" s="107"/>
      <c r="K133" s="107"/>
      <c r="L133" s="107"/>
      <c r="M133" s="107"/>
      <c r="N133" s="107"/>
      <c r="O133" s="107"/>
    </row>
    <row r="134" spans="1:15" s="9" customFormat="1" x14ac:dyDescent="0.25">
      <c r="A134" s="122" t="s">
        <v>106</v>
      </c>
      <c r="B134" s="131" t="s">
        <v>94</v>
      </c>
      <c r="C134" s="94" t="s">
        <v>92</v>
      </c>
      <c r="D134" s="132">
        <v>1367.5</v>
      </c>
      <c r="E134" s="147"/>
      <c r="F134" s="107"/>
      <c r="G134" s="107"/>
      <c r="H134" s="107"/>
      <c r="I134" s="148"/>
      <c r="J134" s="107"/>
      <c r="K134" s="107"/>
      <c r="L134" s="107"/>
      <c r="M134" s="107"/>
      <c r="N134" s="107"/>
      <c r="O134" s="107"/>
    </row>
    <row r="135" spans="1:15" s="9" customFormat="1" x14ac:dyDescent="0.25">
      <c r="A135" s="64"/>
      <c r="B135" s="128" t="s">
        <v>401</v>
      </c>
      <c r="C135" s="129"/>
      <c r="D135" s="130"/>
      <c r="E135" s="147"/>
      <c r="F135" s="107"/>
      <c r="G135" s="107"/>
      <c r="H135" s="107"/>
      <c r="I135" s="148"/>
      <c r="J135" s="107"/>
      <c r="K135" s="107"/>
      <c r="L135" s="107"/>
      <c r="M135" s="107"/>
      <c r="N135" s="107"/>
      <c r="O135" s="107"/>
    </row>
    <row r="136" spans="1:15" s="9" customFormat="1" ht="52.8" x14ac:dyDescent="0.25">
      <c r="A136" s="122" t="s">
        <v>107</v>
      </c>
      <c r="B136" s="131" t="s">
        <v>88</v>
      </c>
      <c r="C136" s="124" t="s">
        <v>89</v>
      </c>
      <c r="D136" s="132">
        <v>26.9</v>
      </c>
      <c r="E136" s="147"/>
      <c r="F136" s="107"/>
      <c r="G136" s="107"/>
      <c r="H136" s="107"/>
      <c r="I136" s="148"/>
      <c r="J136" s="107"/>
      <c r="K136" s="107"/>
      <c r="L136" s="107"/>
      <c r="M136" s="107"/>
      <c r="N136" s="107"/>
      <c r="O136" s="107"/>
    </row>
    <row r="137" spans="1:15" s="9" customFormat="1" x14ac:dyDescent="0.25">
      <c r="A137" s="122" t="s">
        <v>108</v>
      </c>
      <c r="B137" s="131" t="s">
        <v>374</v>
      </c>
      <c r="C137" s="94" t="s">
        <v>92</v>
      </c>
      <c r="D137" s="132">
        <v>39.799999999999997</v>
      </c>
      <c r="E137" s="147"/>
      <c r="F137" s="107"/>
      <c r="G137" s="107"/>
      <c r="H137" s="107"/>
      <c r="I137" s="148"/>
      <c r="J137" s="107"/>
      <c r="K137" s="107"/>
      <c r="L137" s="107"/>
      <c r="M137" s="107"/>
      <c r="N137" s="107"/>
      <c r="O137" s="107"/>
    </row>
    <row r="138" spans="1:15" s="9" customFormat="1" x14ac:dyDescent="0.25">
      <c r="A138" s="122" t="s">
        <v>109</v>
      </c>
      <c r="B138" s="131" t="s">
        <v>375</v>
      </c>
      <c r="C138" s="94" t="s">
        <v>92</v>
      </c>
      <c r="D138" s="132">
        <v>78.2</v>
      </c>
      <c r="E138" s="147"/>
      <c r="F138" s="107"/>
      <c r="G138" s="107"/>
      <c r="H138" s="107"/>
      <c r="I138" s="148"/>
      <c r="J138" s="107"/>
      <c r="K138" s="107"/>
      <c r="L138" s="107"/>
      <c r="M138" s="107"/>
      <c r="N138" s="107"/>
      <c r="O138" s="107"/>
    </row>
    <row r="139" spans="1:15" s="9" customFormat="1" x14ac:dyDescent="0.25">
      <c r="A139" s="122" t="s">
        <v>110</v>
      </c>
      <c r="B139" s="131" t="s">
        <v>94</v>
      </c>
      <c r="C139" s="94" t="s">
        <v>92</v>
      </c>
      <c r="D139" s="132">
        <v>2171.6999999999998</v>
      </c>
      <c r="E139" s="147"/>
      <c r="F139" s="107"/>
      <c r="G139" s="107"/>
      <c r="H139" s="107"/>
      <c r="I139" s="148"/>
      <c r="J139" s="107"/>
      <c r="K139" s="107"/>
      <c r="L139" s="107"/>
      <c r="M139" s="107"/>
      <c r="N139" s="107"/>
      <c r="O139" s="107"/>
    </row>
    <row r="140" spans="1:15" s="9" customFormat="1" x14ac:dyDescent="0.25">
      <c r="A140" s="122" t="s">
        <v>111</v>
      </c>
      <c r="B140" s="131" t="s">
        <v>397</v>
      </c>
      <c r="C140" s="124" t="s">
        <v>347</v>
      </c>
      <c r="D140" s="132">
        <v>4</v>
      </c>
      <c r="E140" s="147"/>
      <c r="F140" s="107"/>
      <c r="G140" s="107"/>
      <c r="H140" s="107"/>
      <c r="I140" s="148"/>
      <c r="J140" s="107"/>
      <c r="K140" s="107"/>
      <c r="L140" s="107"/>
      <c r="M140" s="107"/>
      <c r="N140" s="107"/>
      <c r="O140" s="107"/>
    </row>
    <row r="141" spans="1:15" s="9" customFormat="1" ht="26.4" x14ac:dyDescent="0.25">
      <c r="A141" s="64"/>
      <c r="B141" s="128" t="s">
        <v>413</v>
      </c>
      <c r="C141" s="129"/>
      <c r="D141" s="130"/>
      <c r="E141" s="147"/>
      <c r="F141" s="107"/>
      <c r="G141" s="107"/>
      <c r="H141" s="107"/>
      <c r="I141" s="148"/>
      <c r="J141" s="107"/>
      <c r="K141" s="107"/>
      <c r="L141" s="107"/>
      <c r="M141" s="107"/>
      <c r="N141" s="107"/>
      <c r="O141" s="107"/>
    </row>
    <row r="142" spans="1:15" s="9" customFormat="1" ht="52.8" x14ac:dyDescent="0.25">
      <c r="A142" s="122" t="s">
        <v>112</v>
      </c>
      <c r="B142" s="131" t="s">
        <v>411</v>
      </c>
      <c r="C142" s="124" t="s">
        <v>89</v>
      </c>
      <c r="D142" s="132">
        <v>0.64</v>
      </c>
      <c r="E142" s="147"/>
      <c r="F142" s="107"/>
      <c r="G142" s="107"/>
      <c r="H142" s="107"/>
      <c r="I142" s="148"/>
      <c r="J142" s="107"/>
      <c r="K142" s="107"/>
      <c r="L142" s="107"/>
      <c r="M142" s="107"/>
      <c r="N142" s="107"/>
      <c r="O142" s="107"/>
    </row>
    <row r="143" spans="1:15" s="9" customFormat="1" x14ac:dyDescent="0.25">
      <c r="A143" s="122" t="s">
        <v>114</v>
      </c>
      <c r="B143" s="131" t="s">
        <v>91</v>
      </c>
      <c r="C143" s="94" t="s">
        <v>92</v>
      </c>
      <c r="D143" s="132">
        <v>24.4</v>
      </c>
      <c r="E143" s="147"/>
      <c r="F143" s="107"/>
      <c r="G143" s="107"/>
      <c r="H143" s="107"/>
      <c r="I143" s="148"/>
      <c r="J143" s="107"/>
      <c r="K143" s="107"/>
      <c r="L143" s="107"/>
      <c r="M143" s="107"/>
      <c r="N143" s="107"/>
      <c r="O143" s="107"/>
    </row>
    <row r="144" spans="1:15" s="9" customFormat="1" x14ac:dyDescent="0.25">
      <c r="A144" s="122" t="s">
        <v>115</v>
      </c>
      <c r="B144" s="131" t="s">
        <v>96</v>
      </c>
      <c r="C144" s="94" t="s">
        <v>92</v>
      </c>
      <c r="D144" s="132">
        <v>100.6</v>
      </c>
      <c r="E144" s="147"/>
      <c r="F144" s="107"/>
      <c r="G144" s="107"/>
      <c r="H144" s="107"/>
      <c r="I144" s="148"/>
      <c r="J144" s="107"/>
      <c r="K144" s="107"/>
      <c r="L144" s="107"/>
      <c r="M144" s="107"/>
      <c r="N144" s="107"/>
      <c r="O144" s="107"/>
    </row>
    <row r="145" spans="1:15" s="9" customFormat="1" ht="52.8" x14ac:dyDescent="0.25">
      <c r="A145" s="122" t="s">
        <v>116</v>
      </c>
      <c r="B145" s="131" t="s">
        <v>410</v>
      </c>
      <c r="C145" s="124" t="s">
        <v>89</v>
      </c>
      <c r="D145" s="132">
        <v>5.12</v>
      </c>
      <c r="E145" s="147"/>
      <c r="F145" s="107"/>
      <c r="G145" s="107"/>
      <c r="H145" s="107"/>
      <c r="I145" s="148"/>
      <c r="J145" s="107"/>
      <c r="K145" s="107"/>
      <c r="L145" s="107"/>
      <c r="M145" s="107"/>
      <c r="N145" s="107"/>
      <c r="O145" s="107"/>
    </row>
    <row r="146" spans="1:15" s="9" customFormat="1" x14ac:dyDescent="0.25">
      <c r="A146" s="122" t="s">
        <v>117</v>
      </c>
      <c r="B146" s="131" t="s">
        <v>91</v>
      </c>
      <c r="C146" s="94" t="s">
        <v>92</v>
      </c>
      <c r="D146" s="132">
        <v>195.2</v>
      </c>
      <c r="E146" s="147"/>
      <c r="F146" s="107"/>
      <c r="G146" s="107"/>
      <c r="H146" s="107"/>
      <c r="I146" s="148"/>
      <c r="J146" s="107"/>
      <c r="K146" s="107"/>
      <c r="L146" s="107"/>
      <c r="M146" s="107"/>
      <c r="N146" s="107"/>
      <c r="O146" s="107"/>
    </row>
    <row r="147" spans="1:15" s="9" customFormat="1" x14ac:dyDescent="0.25">
      <c r="A147" s="122" t="s">
        <v>118</v>
      </c>
      <c r="B147" s="131" t="s">
        <v>96</v>
      </c>
      <c r="C147" s="94" t="s">
        <v>92</v>
      </c>
      <c r="D147" s="132">
        <v>804.8</v>
      </c>
      <c r="E147" s="147"/>
      <c r="F147" s="107"/>
      <c r="G147" s="107"/>
      <c r="H147" s="107"/>
      <c r="I147" s="148"/>
      <c r="J147" s="107"/>
      <c r="K147" s="107"/>
      <c r="L147" s="107"/>
      <c r="M147" s="107"/>
      <c r="N147" s="107"/>
      <c r="O147" s="107"/>
    </row>
    <row r="148" spans="1:15" s="9" customFormat="1" ht="52.8" x14ac:dyDescent="0.25">
      <c r="A148" s="122" t="s">
        <v>119</v>
      </c>
      <c r="B148" s="131" t="s">
        <v>409</v>
      </c>
      <c r="C148" s="124" t="s">
        <v>89</v>
      </c>
      <c r="D148" s="132">
        <v>0.64</v>
      </c>
      <c r="E148" s="147"/>
      <c r="F148" s="107"/>
      <c r="G148" s="107"/>
      <c r="H148" s="107"/>
      <c r="I148" s="148"/>
      <c r="J148" s="107"/>
      <c r="K148" s="107"/>
      <c r="L148" s="107"/>
      <c r="M148" s="107"/>
      <c r="N148" s="107"/>
      <c r="O148" s="107"/>
    </row>
    <row r="149" spans="1:15" s="9" customFormat="1" x14ac:dyDescent="0.25">
      <c r="A149" s="122" t="s">
        <v>120</v>
      </c>
      <c r="B149" s="131" t="s">
        <v>91</v>
      </c>
      <c r="C149" s="94" t="s">
        <v>92</v>
      </c>
      <c r="D149" s="132">
        <v>24.4</v>
      </c>
      <c r="E149" s="147"/>
      <c r="F149" s="107"/>
      <c r="G149" s="107"/>
      <c r="H149" s="107"/>
      <c r="I149" s="148"/>
      <c r="J149" s="107"/>
      <c r="K149" s="107"/>
      <c r="L149" s="107"/>
      <c r="M149" s="107"/>
      <c r="N149" s="107"/>
      <c r="O149" s="107"/>
    </row>
    <row r="150" spans="1:15" s="9" customFormat="1" x14ac:dyDescent="0.25">
      <c r="A150" s="122" t="s">
        <v>121</v>
      </c>
      <c r="B150" s="131" t="s">
        <v>96</v>
      </c>
      <c r="C150" s="94" t="s">
        <v>92</v>
      </c>
      <c r="D150" s="132">
        <v>50.4</v>
      </c>
      <c r="E150" s="147"/>
      <c r="F150" s="107"/>
      <c r="G150" s="107"/>
      <c r="H150" s="107"/>
      <c r="I150" s="148"/>
      <c r="J150" s="107"/>
      <c r="K150" s="107"/>
      <c r="L150" s="107"/>
      <c r="M150" s="107"/>
      <c r="N150" s="107"/>
      <c r="O150" s="107"/>
    </row>
    <row r="151" spans="1:15" s="9" customFormat="1" ht="52.8" x14ac:dyDescent="0.25">
      <c r="A151" s="122" t="s">
        <v>122</v>
      </c>
      <c r="B151" s="131" t="s">
        <v>408</v>
      </c>
      <c r="C151" s="124" t="s">
        <v>89</v>
      </c>
      <c r="D151" s="132">
        <v>2.0099999999999998</v>
      </c>
      <c r="E151" s="147"/>
      <c r="F151" s="107"/>
      <c r="G151" s="107"/>
      <c r="H151" s="107"/>
      <c r="I151" s="148"/>
      <c r="J151" s="107"/>
      <c r="K151" s="107"/>
      <c r="L151" s="107"/>
      <c r="M151" s="107"/>
      <c r="N151" s="107"/>
      <c r="O151" s="107"/>
    </row>
    <row r="152" spans="1:15" s="9" customFormat="1" x14ac:dyDescent="0.25">
      <c r="A152" s="122" t="s">
        <v>123</v>
      </c>
      <c r="B152" s="131" t="s">
        <v>91</v>
      </c>
      <c r="C152" s="94" t="s">
        <v>92</v>
      </c>
      <c r="D152" s="132">
        <v>76.2</v>
      </c>
      <c r="E152" s="147"/>
      <c r="F152" s="107"/>
      <c r="G152" s="107"/>
      <c r="H152" s="107"/>
      <c r="I152" s="148"/>
      <c r="J152" s="107"/>
      <c r="K152" s="107"/>
      <c r="L152" s="107"/>
      <c r="M152" s="107"/>
      <c r="N152" s="107"/>
      <c r="O152" s="107"/>
    </row>
    <row r="153" spans="1:15" s="9" customFormat="1" x14ac:dyDescent="0.25">
      <c r="A153" s="122" t="s">
        <v>124</v>
      </c>
      <c r="B153" s="131" t="s">
        <v>96</v>
      </c>
      <c r="C153" s="94" t="s">
        <v>92</v>
      </c>
      <c r="D153" s="132">
        <v>155.4</v>
      </c>
      <c r="E153" s="147"/>
      <c r="F153" s="107"/>
      <c r="G153" s="107"/>
      <c r="H153" s="107"/>
      <c r="I153" s="148"/>
      <c r="J153" s="107"/>
      <c r="K153" s="107"/>
      <c r="L153" s="107"/>
      <c r="M153" s="107"/>
      <c r="N153" s="107"/>
      <c r="O153" s="107"/>
    </row>
    <row r="154" spans="1:15" s="9" customFormat="1" ht="52.8" x14ac:dyDescent="0.25">
      <c r="A154" s="122" t="s">
        <v>125</v>
      </c>
      <c r="B154" s="131" t="s">
        <v>407</v>
      </c>
      <c r="C154" s="124" t="s">
        <v>89</v>
      </c>
      <c r="D154" s="132">
        <v>1.5</v>
      </c>
      <c r="E154" s="147"/>
      <c r="F154" s="107"/>
      <c r="G154" s="107"/>
      <c r="H154" s="107"/>
      <c r="I154" s="148"/>
      <c r="J154" s="107"/>
      <c r="K154" s="107"/>
      <c r="L154" s="107"/>
      <c r="M154" s="107"/>
      <c r="N154" s="107"/>
      <c r="O154" s="107"/>
    </row>
    <row r="155" spans="1:15" s="9" customFormat="1" x14ac:dyDescent="0.25">
      <c r="A155" s="122" t="s">
        <v>126</v>
      </c>
      <c r="B155" s="131" t="s">
        <v>91</v>
      </c>
      <c r="C155" s="94" t="s">
        <v>92</v>
      </c>
      <c r="D155" s="132">
        <v>59.1</v>
      </c>
      <c r="E155" s="147"/>
      <c r="F155" s="107"/>
      <c r="G155" s="107"/>
      <c r="H155" s="107"/>
      <c r="I155" s="148"/>
      <c r="J155" s="107"/>
      <c r="K155" s="107"/>
      <c r="L155" s="107"/>
      <c r="M155" s="107"/>
      <c r="N155" s="107"/>
      <c r="O155" s="107"/>
    </row>
    <row r="156" spans="1:15" s="9" customFormat="1" x14ac:dyDescent="0.25">
      <c r="A156" s="122" t="s">
        <v>127</v>
      </c>
      <c r="B156" s="131" t="s">
        <v>96</v>
      </c>
      <c r="C156" s="94" t="s">
        <v>92</v>
      </c>
      <c r="D156" s="132">
        <v>124.5</v>
      </c>
      <c r="E156" s="147"/>
      <c r="F156" s="107"/>
      <c r="G156" s="107"/>
      <c r="H156" s="107"/>
      <c r="I156" s="148"/>
      <c r="J156" s="107"/>
      <c r="K156" s="107"/>
      <c r="L156" s="107"/>
      <c r="M156" s="107"/>
      <c r="N156" s="107"/>
      <c r="O156" s="107"/>
    </row>
    <row r="157" spans="1:15" s="9" customFormat="1" ht="52.8" x14ac:dyDescent="0.25">
      <c r="A157" s="122" t="s">
        <v>128</v>
      </c>
      <c r="B157" s="131" t="s">
        <v>406</v>
      </c>
      <c r="C157" s="124" t="s">
        <v>89</v>
      </c>
      <c r="D157" s="132">
        <v>0.96</v>
      </c>
      <c r="E157" s="147"/>
      <c r="F157" s="107"/>
      <c r="G157" s="107"/>
      <c r="H157" s="107"/>
      <c r="I157" s="148"/>
      <c r="J157" s="107"/>
      <c r="K157" s="107"/>
      <c r="L157" s="107"/>
      <c r="M157" s="107"/>
      <c r="N157" s="107"/>
      <c r="O157" s="107"/>
    </row>
    <row r="158" spans="1:15" s="9" customFormat="1" x14ac:dyDescent="0.25">
      <c r="A158" s="122" t="s">
        <v>129</v>
      </c>
      <c r="B158" s="131" t="s">
        <v>91</v>
      </c>
      <c r="C158" s="94" t="s">
        <v>92</v>
      </c>
      <c r="D158" s="132">
        <v>33.799999999999997</v>
      </c>
      <c r="E158" s="147"/>
      <c r="F158" s="107"/>
      <c r="G158" s="107"/>
      <c r="H158" s="107"/>
      <c r="I158" s="148"/>
      <c r="J158" s="107"/>
      <c r="K158" s="107"/>
      <c r="L158" s="107"/>
      <c r="M158" s="107"/>
      <c r="N158" s="107"/>
      <c r="O158" s="107"/>
    </row>
    <row r="159" spans="1:15" s="9" customFormat="1" x14ac:dyDescent="0.25">
      <c r="A159" s="122" t="s">
        <v>130</v>
      </c>
      <c r="B159" s="131" t="s">
        <v>96</v>
      </c>
      <c r="C159" s="94" t="s">
        <v>92</v>
      </c>
      <c r="D159" s="132">
        <v>72.099999999999994</v>
      </c>
      <c r="E159" s="147"/>
      <c r="F159" s="107"/>
      <c r="G159" s="107"/>
      <c r="H159" s="107"/>
      <c r="I159" s="148"/>
      <c r="J159" s="107"/>
      <c r="K159" s="107"/>
      <c r="L159" s="107"/>
      <c r="M159" s="107"/>
      <c r="N159" s="107"/>
      <c r="O159" s="107"/>
    </row>
    <row r="160" spans="1:15" s="9" customFormat="1" ht="52.8" x14ac:dyDescent="0.25">
      <c r="A160" s="122" t="s">
        <v>131</v>
      </c>
      <c r="B160" s="131" t="s">
        <v>405</v>
      </c>
      <c r="C160" s="124" t="s">
        <v>89</v>
      </c>
      <c r="D160" s="132">
        <v>2.61</v>
      </c>
      <c r="E160" s="147"/>
      <c r="F160" s="107"/>
      <c r="G160" s="107"/>
      <c r="H160" s="107"/>
      <c r="I160" s="148"/>
      <c r="J160" s="107"/>
      <c r="K160" s="107"/>
      <c r="L160" s="107"/>
      <c r="M160" s="107"/>
      <c r="N160" s="107"/>
      <c r="O160" s="107"/>
    </row>
    <row r="161" spans="1:15" s="9" customFormat="1" x14ac:dyDescent="0.25">
      <c r="A161" s="122" t="s">
        <v>132</v>
      </c>
      <c r="B161" s="131" t="s">
        <v>91</v>
      </c>
      <c r="C161" s="94" t="s">
        <v>92</v>
      </c>
      <c r="D161" s="132">
        <v>162</v>
      </c>
      <c r="E161" s="147"/>
      <c r="F161" s="107"/>
      <c r="G161" s="107"/>
      <c r="H161" s="107"/>
      <c r="I161" s="148"/>
      <c r="J161" s="107"/>
      <c r="K161" s="107"/>
      <c r="L161" s="107"/>
      <c r="M161" s="107"/>
      <c r="N161" s="107"/>
      <c r="O161" s="107"/>
    </row>
    <row r="162" spans="1:15" s="9" customFormat="1" x14ac:dyDescent="0.25">
      <c r="A162" s="122" t="s">
        <v>133</v>
      </c>
      <c r="B162" s="131" t="s">
        <v>96</v>
      </c>
      <c r="C162" s="94" t="s">
        <v>92</v>
      </c>
      <c r="D162" s="132">
        <v>764.1</v>
      </c>
      <c r="E162" s="147"/>
      <c r="F162" s="107"/>
      <c r="G162" s="107"/>
      <c r="H162" s="107"/>
      <c r="I162" s="148"/>
      <c r="J162" s="107"/>
      <c r="K162" s="107"/>
      <c r="L162" s="107"/>
      <c r="M162" s="107"/>
      <c r="N162" s="107"/>
      <c r="O162" s="107"/>
    </row>
    <row r="163" spans="1:15" s="9" customFormat="1" ht="52.8" x14ac:dyDescent="0.25">
      <c r="A163" s="122" t="s">
        <v>134</v>
      </c>
      <c r="B163" s="131" t="s">
        <v>404</v>
      </c>
      <c r="C163" s="124" t="s">
        <v>89</v>
      </c>
      <c r="D163" s="132">
        <v>1.59</v>
      </c>
      <c r="E163" s="147"/>
      <c r="F163" s="107"/>
      <c r="G163" s="107"/>
      <c r="H163" s="107"/>
      <c r="I163" s="148"/>
      <c r="J163" s="107"/>
      <c r="K163" s="107"/>
      <c r="L163" s="107"/>
      <c r="M163" s="107"/>
      <c r="N163" s="107"/>
      <c r="O163" s="107"/>
    </row>
    <row r="164" spans="1:15" s="9" customFormat="1" x14ac:dyDescent="0.25">
      <c r="A164" s="122" t="s">
        <v>135</v>
      </c>
      <c r="B164" s="131" t="s">
        <v>91</v>
      </c>
      <c r="C164" s="94" t="s">
        <v>92</v>
      </c>
      <c r="D164" s="132">
        <v>76.8</v>
      </c>
      <c r="E164" s="147"/>
      <c r="F164" s="107"/>
      <c r="G164" s="107"/>
      <c r="H164" s="107"/>
      <c r="I164" s="148"/>
      <c r="J164" s="107"/>
      <c r="K164" s="107"/>
      <c r="L164" s="107"/>
      <c r="M164" s="107"/>
      <c r="N164" s="107"/>
      <c r="O164" s="107"/>
    </row>
    <row r="165" spans="1:15" s="9" customFormat="1" x14ac:dyDescent="0.25">
      <c r="A165" s="122" t="s">
        <v>136</v>
      </c>
      <c r="B165" s="131" t="s">
        <v>113</v>
      </c>
      <c r="C165" s="94" t="s">
        <v>92</v>
      </c>
      <c r="D165" s="132">
        <v>219.9</v>
      </c>
      <c r="E165" s="147"/>
      <c r="F165" s="107"/>
      <c r="G165" s="107"/>
      <c r="H165" s="107"/>
      <c r="I165" s="148"/>
      <c r="J165" s="107"/>
      <c r="K165" s="107"/>
      <c r="L165" s="107"/>
      <c r="M165" s="107"/>
      <c r="N165" s="107"/>
      <c r="O165" s="107"/>
    </row>
    <row r="166" spans="1:15" s="9" customFormat="1" ht="52.8" x14ac:dyDescent="0.25">
      <c r="A166" s="122" t="s">
        <v>137</v>
      </c>
      <c r="B166" s="131" t="s">
        <v>403</v>
      </c>
      <c r="C166" s="124" t="s">
        <v>89</v>
      </c>
      <c r="D166" s="132">
        <v>0.72</v>
      </c>
      <c r="E166" s="147"/>
      <c r="F166" s="107"/>
      <c r="G166" s="107"/>
      <c r="H166" s="107"/>
      <c r="I166" s="148"/>
      <c r="J166" s="107"/>
      <c r="K166" s="107"/>
      <c r="L166" s="107"/>
      <c r="M166" s="107"/>
      <c r="N166" s="107"/>
      <c r="O166" s="107"/>
    </row>
    <row r="167" spans="1:15" s="9" customFormat="1" x14ac:dyDescent="0.25">
      <c r="A167" s="122" t="s">
        <v>138</v>
      </c>
      <c r="B167" s="131" t="s">
        <v>91</v>
      </c>
      <c r="C167" s="94" t="s">
        <v>92</v>
      </c>
      <c r="D167" s="132">
        <v>38.4</v>
      </c>
      <c r="E167" s="147"/>
      <c r="F167" s="107"/>
      <c r="G167" s="107"/>
      <c r="H167" s="107"/>
      <c r="I167" s="148"/>
      <c r="J167" s="107"/>
      <c r="K167" s="107"/>
      <c r="L167" s="107"/>
      <c r="M167" s="107"/>
      <c r="N167" s="107"/>
      <c r="O167" s="107"/>
    </row>
    <row r="168" spans="1:15" s="9" customFormat="1" x14ac:dyDescent="0.25">
      <c r="A168" s="122" t="s">
        <v>139</v>
      </c>
      <c r="B168" s="131" t="s">
        <v>113</v>
      </c>
      <c r="C168" s="94" t="s">
        <v>92</v>
      </c>
      <c r="D168" s="132">
        <v>110.1</v>
      </c>
      <c r="E168" s="147"/>
      <c r="F168" s="107"/>
      <c r="G168" s="107"/>
      <c r="H168" s="107"/>
      <c r="I168" s="148"/>
      <c r="J168" s="107"/>
      <c r="K168" s="107"/>
      <c r="L168" s="107"/>
      <c r="M168" s="107"/>
      <c r="N168" s="107"/>
      <c r="O168" s="107"/>
    </row>
    <row r="169" spans="1:15" s="9" customFormat="1" ht="52.8" x14ac:dyDescent="0.25">
      <c r="A169" s="122" t="s">
        <v>140</v>
      </c>
      <c r="B169" s="131" t="s">
        <v>402</v>
      </c>
      <c r="C169" s="124" t="s">
        <v>89</v>
      </c>
      <c r="D169" s="132">
        <v>3.5</v>
      </c>
      <c r="E169" s="147"/>
      <c r="F169" s="107"/>
      <c r="G169" s="107"/>
      <c r="H169" s="107"/>
      <c r="I169" s="148"/>
      <c r="J169" s="107"/>
      <c r="K169" s="107"/>
      <c r="L169" s="107"/>
      <c r="M169" s="107"/>
      <c r="N169" s="107"/>
      <c r="O169" s="107"/>
    </row>
    <row r="170" spans="1:15" s="9" customFormat="1" x14ac:dyDescent="0.25">
      <c r="A170" s="122" t="s">
        <v>141</v>
      </c>
      <c r="B170" s="131" t="s">
        <v>375</v>
      </c>
      <c r="C170" s="94" t="s">
        <v>92</v>
      </c>
      <c r="D170" s="132">
        <v>74.2</v>
      </c>
      <c r="E170" s="147"/>
      <c r="F170" s="107"/>
      <c r="G170" s="107"/>
      <c r="H170" s="107"/>
      <c r="I170" s="148"/>
      <c r="J170" s="107"/>
      <c r="K170" s="107"/>
      <c r="L170" s="107"/>
      <c r="M170" s="107"/>
      <c r="N170" s="107"/>
      <c r="O170" s="107"/>
    </row>
    <row r="171" spans="1:15" s="9" customFormat="1" x14ac:dyDescent="0.25">
      <c r="A171" s="122" t="s">
        <v>142</v>
      </c>
      <c r="B171" s="131" t="s">
        <v>94</v>
      </c>
      <c r="C171" s="94" t="s">
        <v>92</v>
      </c>
      <c r="D171" s="132">
        <v>243.6</v>
      </c>
      <c r="E171" s="147"/>
      <c r="F171" s="107"/>
      <c r="G171" s="107"/>
      <c r="H171" s="107"/>
      <c r="I171" s="148"/>
      <c r="J171" s="107"/>
      <c r="K171" s="107"/>
      <c r="L171" s="107"/>
      <c r="M171" s="107"/>
      <c r="N171" s="107"/>
      <c r="O171" s="107"/>
    </row>
    <row r="172" spans="1:15" s="9" customFormat="1" ht="52.8" x14ac:dyDescent="0.25">
      <c r="A172" s="122" t="s">
        <v>143</v>
      </c>
      <c r="B172" s="131" t="s">
        <v>412</v>
      </c>
      <c r="C172" s="124" t="s">
        <v>89</v>
      </c>
      <c r="D172" s="132">
        <v>0.56999999999999995</v>
      </c>
      <c r="E172" s="147"/>
      <c r="F172" s="107"/>
      <c r="G172" s="107"/>
      <c r="H172" s="107"/>
      <c r="I172" s="148"/>
      <c r="J172" s="107"/>
      <c r="K172" s="107"/>
      <c r="L172" s="107"/>
      <c r="M172" s="107"/>
      <c r="N172" s="107"/>
      <c r="O172" s="107"/>
    </row>
    <row r="173" spans="1:15" s="9" customFormat="1" x14ac:dyDescent="0.25">
      <c r="A173" s="122" t="s">
        <v>144</v>
      </c>
      <c r="B173" s="131" t="s">
        <v>375</v>
      </c>
      <c r="C173" s="94" t="s">
        <v>92</v>
      </c>
      <c r="D173" s="132">
        <v>11.7</v>
      </c>
      <c r="E173" s="147"/>
      <c r="F173" s="107"/>
      <c r="G173" s="107"/>
      <c r="H173" s="107"/>
      <c r="I173" s="148"/>
      <c r="J173" s="107"/>
      <c r="K173" s="107"/>
      <c r="L173" s="107"/>
      <c r="M173" s="107"/>
      <c r="N173" s="107"/>
      <c r="O173" s="107"/>
    </row>
    <row r="174" spans="1:15" s="9" customFormat="1" x14ac:dyDescent="0.25">
      <c r="A174" s="122" t="s">
        <v>145</v>
      </c>
      <c r="B174" s="131" t="s">
        <v>94</v>
      </c>
      <c r="C174" s="94" t="s">
        <v>92</v>
      </c>
      <c r="D174" s="132">
        <v>34.799999999999997</v>
      </c>
      <c r="E174" s="147"/>
      <c r="F174" s="107"/>
      <c r="G174" s="107"/>
      <c r="H174" s="107"/>
      <c r="I174" s="148"/>
      <c r="J174" s="107"/>
      <c r="K174" s="107"/>
      <c r="L174" s="107"/>
      <c r="M174" s="107"/>
      <c r="N174" s="107"/>
      <c r="O174" s="107"/>
    </row>
    <row r="175" spans="1:15" s="9" customFormat="1" ht="52.8" x14ac:dyDescent="0.25">
      <c r="A175" s="122" t="s">
        <v>146</v>
      </c>
      <c r="B175" s="131" t="s">
        <v>414</v>
      </c>
      <c r="C175" s="124" t="s">
        <v>89</v>
      </c>
      <c r="D175" s="132">
        <v>1.44</v>
      </c>
      <c r="E175" s="147"/>
      <c r="F175" s="107"/>
      <c r="G175" s="107"/>
      <c r="H175" s="107"/>
      <c r="I175" s="148"/>
      <c r="J175" s="107"/>
      <c r="K175" s="107"/>
      <c r="L175" s="107"/>
      <c r="M175" s="107"/>
      <c r="N175" s="107"/>
      <c r="O175" s="107"/>
    </row>
    <row r="176" spans="1:15" s="9" customFormat="1" x14ac:dyDescent="0.25">
      <c r="A176" s="122" t="s">
        <v>147</v>
      </c>
      <c r="B176" s="131" t="s">
        <v>375</v>
      </c>
      <c r="C176" s="94" t="s">
        <v>92</v>
      </c>
      <c r="D176" s="132">
        <v>46.8</v>
      </c>
      <c r="E176" s="147"/>
      <c r="F176" s="107"/>
      <c r="G176" s="107"/>
      <c r="H176" s="107"/>
      <c r="I176" s="148"/>
      <c r="J176" s="107"/>
      <c r="K176" s="107"/>
      <c r="L176" s="107"/>
      <c r="M176" s="107"/>
      <c r="N176" s="107"/>
      <c r="O176" s="107"/>
    </row>
    <row r="177" spans="1:15" s="9" customFormat="1" x14ac:dyDescent="0.25">
      <c r="A177" s="122" t="s">
        <v>148</v>
      </c>
      <c r="B177" s="131" t="s">
        <v>94</v>
      </c>
      <c r="C177" s="94" t="s">
        <v>92</v>
      </c>
      <c r="D177" s="132">
        <v>69.8</v>
      </c>
      <c r="E177" s="147"/>
      <c r="F177" s="107"/>
      <c r="G177" s="107"/>
      <c r="H177" s="107"/>
      <c r="I177" s="148"/>
      <c r="J177" s="107"/>
      <c r="K177" s="107"/>
      <c r="L177" s="107"/>
      <c r="M177" s="107"/>
      <c r="N177" s="107"/>
      <c r="O177" s="107"/>
    </row>
    <row r="178" spans="1:15" s="9" customFormat="1" ht="52.8" x14ac:dyDescent="0.25">
      <c r="A178" s="122" t="s">
        <v>149</v>
      </c>
      <c r="B178" s="131" t="s">
        <v>415</v>
      </c>
      <c r="C178" s="124" t="s">
        <v>89</v>
      </c>
      <c r="D178" s="132">
        <v>0.66</v>
      </c>
      <c r="E178" s="147"/>
      <c r="F178" s="107"/>
      <c r="G178" s="107"/>
      <c r="H178" s="107"/>
      <c r="I178" s="148"/>
      <c r="J178" s="107"/>
      <c r="K178" s="107"/>
      <c r="L178" s="107"/>
      <c r="M178" s="107"/>
      <c r="N178" s="107"/>
      <c r="O178" s="107"/>
    </row>
    <row r="179" spans="1:15" s="9" customFormat="1" x14ac:dyDescent="0.25">
      <c r="A179" s="122" t="s">
        <v>150</v>
      </c>
      <c r="B179" s="131" t="s">
        <v>91</v>
      </c>
      <c r="C179" s="94" t="s">
        <v>92</v>
      </c>
      <c r="D179" s="132">
        <v>24.4</v>
      </c>
      <c r="E179" s="147"/>
      <c r="F179" s="107"/>
      <c r="G179" s="107"/>
      <c r="H179" s="107"/>
      <c r="I179" s="148"/>
      <c r="J179" s="107"/>
      <c r="K179" s="107"/>
      <c r="L179" s="107"/>
      <c r="M179" s="107"/>
      <c r="N179" s="107"/>
      <c r="O179" s="107"/>
    </row>
    <row r="180" spans="1:15" s="9" customFormat="1" x14ac:dyDescent="0.25">
      <c r="A180" s="122" t="s">
        <v>151</v>
      </c>
      <c r="B180" s="131" t="s">
        <v>96</v>
      </c>
      <c r="C180" s="94" t="s">
        <v>92</v>
      </c>
      <c r="D180" s="132">
        <v>50.4</v>
      </c>
      <c r="E180" s="147"/>
      <c r="F180" s="107"/>
      <c r="G180" s="107"/>
      <c r="H180" s="107"/>
      <c r="I180" s="148"/>
      <c r="J180" s="107"/>
      <c r="K180" s="107"/>
      <c r="L180" s="107"/>
      <c r="M180" s="107"/>
      <c r="N180" s="107"/>
      <c r="O180" s="107"/>
    </row>
    <row r="181" spans="1:15" s="9" customFormat="1" x14ac:dyDescent="0.25">
      <c r="A181" s="64"/>
      <c r="B181" s="128" t="s">
        <v>416</v>
      </c>
      <c r="C181" s="129"/>
      <c r="D181" s="130"/>
      <c r="E181" s="147"/>
      <c r="F181" s="107"/>
      <c r="G181" s="107"/>
      <c r="H181" s="107"/>
      <c r="I181" s="148"/>
      <c r="J181" s="107"/>
      <c r="K181" s="107"/>
      <c r="L181" s="107"/>
      <c r="M181" s="107"/>
      <c r="N181" s="107"/>
      <c r="O181" s="107"/>
    </row>
    <row r="182" spans="1:15" s="9" customFormat="1" ht="52.8" x14ac:dyDescent="0.25">
      <c r="A182" s="122" t="s">
        <v>152</v>
      </c>
      <c r="B182" s="131" t="s">
        <v>88</v>
      </c>
      <c r="C182" s="124" t="s">
        <v>89</v>
      </c>
      <c r="D182" s="132">
        <v>25.8</v>
      </c>
      <c r="E182" s="147"/>
      <c r="F182" s="107"/>
      <c r="G182" s="107"/>
      <c r="H182" s="107"/>
      <c r="I182" s="148"/>
      <c r="J182" s="107"/>
      <c r="K182" s="107"/>
      <c r="L182" s="107"/>
      <c r="M182" s="107"/>
      <c r="N182" s="107"/>
      <c r="O182" s="107"/>
    </row>
    <row r="183" spans="1:15" s="9" customFormat="1" x14ac:dyDescent="0.25">
      <c r="A183" s="122" t="s">
        <v>153</v>
      </c>
      <c r="B183" s="131" t="s">
        <v>374</v>
      </c>
      <c r="C183" s="94" t="s">
        <v>92</v>
      </c>
      <c r="D183" s="132">
        <v>35.6</v>
      </c>
      <c r="E183" s="147"/>
      <c r="F183" s="107"/>
      <c r="G183" s="107"/>
      <c r="H183" s="107"/>
      <c r="I183" s="148"/>
      <c r="J183" s="107"/>
      <c r="K183" s="107"/>
      <c r="L183" s="107"/>
      <c r="M183" s="107"/>
      <c r="N183" s="107"/>
      <c r="O183" s="107"/>
    </row>
    <row r="184" spans="1:15" s="9" customFormat="1" x14ac:dyDescent="0.25">
      <c r="A184" s="122" t="s">
        <v>154</v>
      </c>
      <c r="B184" s="131" t="s">
        <v>94</v>
      </c>
      <c r="C184" s="94" t="s">
        <v>92</v>
      </c>
      <c r="D184" s="132">
        <v>2171.6999999999998</v>
      </c>
      <c r="E184" s="147"/>
      <c r="F184" s="107"/>
      <c r="G184" s="107"/>
      <c r="H184" s="107"/>
      <c r="I184" s="148"/>
      <c r="J184" s="107"/>
      <c r="K184" s="107"/>
      <c r="L184" s="107"/>
      <c r="M184" s="107"/>
      <c r="N184" s="107"/>
      <c r="O184" s="107"/>
    </row>
    <row r="185" spans="1:15" s="9" customFormat="1" x14ac:dyDescent="0.25">
      <c r="A185" s="122" t="s">
        <v>155</v>
      </c>
      <c r="B185" s="131" t="s">
        <v>397</v>
      </c>
      <c r="C185" s="124" t="s">
        <v>347</v>
      </c>
      <c r="D185" s="132">
        <v>4</v>
      </c>
      <c r="E185" s="147"/>
      <c r="F185" s="107"/>
      <c r="G185" s="107"/>
      <c r="H185" s="107"/>
      <c r="I185" s="148"/>
      <c r="J185" s="107"/>
      <c r="K185" s="107"/>
      <c r="L185" s="107"/>
      <c r="M185" s="107"/>
      <c r="N185" s="107"/>
      <c r="O185" s="107"/>
    </row>
    <row r="186" spans="1:15" s="9" customFormat="1" x14ac:dyDescent="0.25">
      <c r="A186" s="64"/>
      <c r="B186" s="128" t="s">
        <v>417</v>
      </c>
      <c r="C186" s="129"/>
      <c r="D186" s="130"/>
      <c r="E186" s="147"/>
      <c r="F186" s="107"/>
      <c r="G186" s="107"/>
      <c r="H186" s="107"/>
      <c r="I186" s="148"/>
      <c r="J186" s="107"/>
      <c r="K186" s="107"/>
      <c r="L186" s="107"/>
      <c r="M186" s="107"/>
      <c r="N186" s="107"/>
      <c r="O186" s="107"/>
    </row>
    <row r="187" spans="1:15" s="9" customFormat="1" ht="52.8" x14ac:dyDescent="0.25">
      <c r="A187" s="122" t="s">
        <v>156</v>
      </c>
      <c r="B187" s="131" t="s">
        <v>414</v>
      </c>
      <c r="C187" s="124" t="s">
        <v>89</v>
      </c>
      <c r="D187" s="132">
        <v>1.44</v>
      </c>
      <c r="E187" s="147"/>
      <c r="F187" s="107"/>
      <c r="G187" s="107"/>
      <c r="H187" s="107"/>
      <c r="I187" s="148"/>
      <c r="J187" s="107"/>
      <c r="K187" s="107"/>
      <c r="L187" s="107"/>
      <c r="M187" s="107"/>
      <c r="N187" s="107"/>
      <c r="O187" s="107"/>
    </row>
    <row r="188" spans="1:15" s="9" customFormat="1" x14ac:dyDescent="0.25">
      <c r="A188" s="122" t="s">
        <v>157</v>
      </c>
      <c r="B188" s="131" t="s">
        <v>91</v>
      </c>
      <c r="C188" s="94" t="s">
        <v>92</v>
      </c>
      <c r="D188" s="132">
        <v>46.8</v>
      </c>
      <c r="E188" s="147"/>
      <c r="F188" s="107"/>
      <c r="G188" s="107"/>
      <c r="H188" s="107"/>
      <c r="I188" s="148"/>
      <c r="J188" s="107"/>
      <c r="K188" s="107"/>
      <c r="L188" s="107"/>
      <c r="M188" s="107"/>
      <c r="N188" s="107"/>
      <c r="O188" s="107"/>
    </row>
    <row r="189" spans="1:15" s="9" customFormat="1" x14ac:dyDescent="0.25">
      <c r="A189" s="122" t="s">
        <v>158</v>
      </c>
      <c r="B189" s="131" t="s">
        <v>96</v>
      </c>
      <c r="C189" s="94" t="s">
        <v>92</v>
      </c>
      <c r="D189" s="132">
        <v>69.8</v>
      </c>
      <c r="E189" s="147"/>
      <c r="F189" s="107"/>
      <c r="G189" s="107"/>
      <c r="H189" s="107"/>
      <c r="I189" s="148"/>
      <c r="J189" s="107"/>
      <c r="K189" s="107"/>
      <c r="L189" s="107"/>
      <c r="M189" s="107"/>
      <c r="N189" s="107"/>
      <c r="O189" s="107"/>
    </row>
    <row r="190" spans="1:15" s="9" customFormat="1" ht="52.8" x14ac:dyDescent="0.25">
      <c r="A190" s="122" t="s">
        <v>159</v>
      </c>
      <c r="B190" s="131" t="s">
        <v>418</v>
      </c>
      <c r="C190" s="124" t="s">
        <v>89</v>
      </c>
      <c r="D190" s="132">
        <v>2.4</v>
      </c>
      <c r="E190" s="147"/>
      <c r="F190" s="107"/>
      <c r="G190" s="107"/>
      <c r="H190" s="107"/>
      <c r="I190" s="148"/>
      <c r="J190" s="107"/>
      <c r="K190" s="107"/>
      <c r="L190" s="107"/>
      <c r="M190" s="107"/>
      <c r="N190" s="107"/>
      <c r="O190" s="107"/>
    </row>
    <row r="191" spans="1:15" s="9" customFormat="1" x14ac:dyDescent="0.25">
      <c r="A191" s="122" t="s">
        <v>160</v>
      </c>
      <c r="B191" s="131" t="s">
        <v>91</v>
      </c>
      <c r="C191" s="94" t="s">
        <v>92</v>
      </c>
      <c r="D191" s="132">
        <v>98.5</v>
      </c>
      <c r="E191" s="147"/>
      <c r="F191" s="107"/>
      <c r="G191" s="107"/>
      <c r="H191" s="107"/>
      <c r="I191" s="148"/>
      <c r="J191" s="107"/>
      <c r="K191" s="107"/>
      <c r="L191" s="107"/>
      <c r="M191" s="107"/>
      <c r="N191" s="107"/>
      <c r="O191" s="107"/>
    </row>
    <row r="192" spans="1:15" s="9" customFormat="1" x14ac:dyDescent="0.25">
      <c r="A192" s="122" t="s">
        <v>161</v>
      </c>
      <c r="B192" s="131" t="s">
        <v>96</v>
      </c>
      <c r="C192" s="94" t="s">
        <v>92</v>
      </c>
      <c r="D192" s="132">
        <v>306</v>
      </c>
      <c r="E192" s="147"/>
      <c r="F192" s="107"/>
      <c r="G192" s="107"/>
      <c r="H192" s="107"/>
      <c r="I192" s="148"/>
      <c r="J192" s="107"/>
      <c r="K192" s="107"/>
      <c r="L192" s="107"/>
      <c r="M192" s="107"/>
      <c r="N192" s="107"/>
      <c r="O192" s="107"/>
    </row>
    <row r="193" spans="1:15" s="9" customFormat="1" ht="52.8" x14ac:dyDescent="0.25">
      <c r="A193" s="122" t="s">
        <v>162</v>
      </c>
      <c r="B193" s="131" t="s">
        <v>419</v>
      </c>
      <c r="C193" s="124" t="s">
        <v>89</v>
      </c>
      <c r="D193" s="132">
        <v>0.49</v>
      </c>
      <c r="E193" s="147"/>
      <c r="F193" s="107"/>
      <c r="G193" s="107"/>
      <c r="H193" s="107"/>
      <c r="I193" s="148"/>
      <c r="J193" s="107"/>
      <c r="K193" s="107"/>
      <c r="L193" s="107"/>
      <c r="M193" s="107"/>
      <c r="N193" s="107"/>
      <c r="O193" s="107"/>
    </row>
    <row r="194" spans="1:15" s="9" customFormat="1" x14ac:dyDescent="0.25">
      <c r="A194" s="122" t="s">
        <v>163</v>
      </c>
      <c r="B194" s="131" t="s">
        <v>91</v>
      </c>
      <c r="C194" s="94" t="s">
        <v>92</v>
      </c>
      <c r="D194" s="132">
        <v>20.6</v>
      </c>
      <c r="E194" s="147"/>
      <c r="F194" s="107"/>
      <c r="G194" s="107"/>
      <c r="H194" s="107"/>
      <c r="I194" s="148"/>
      <c r="J194" s="107"/>
      <c r="K194" s="107"/>
      <c r="L194" s="107"/>
      <c r="M194" s="107"/>
      <c r="N194" s="107"/>
      <c r="O194" s="107"/>
    </row>
    <row r="195" spans="1:15" s="9" customFormat="1" x14ac:dyDescent="0.25">
      <c r="A195" s="122" t="s">
        <v>164</v>
      </c>
      <c r="B195" s="131" t="s">
        <v>96</v>
      </c>
      <c r="C195" s="94" t="s">
        <v>92</v>
      </c>
      <c r="D195" s="132">
        <v>61.2</v>
      </c>
      <c r="E195" s="147"/>
      <c r="F195" s="107"/>
      <c r="G195" s="107"/>
      <c r="H195" s="107"/>
      <c r="I195" s="148"/>
      <c r="J195" s="107"/>
      <c r="K195" s="107"/>
      <c r="L195" s="107"/>
      <c r="M195" s="107"/>
      <c r="N195" s="107"/>
      <c r="O195" s="107"/>
    </row>
    <row r="196" spans="1:15" s="9" customFormat="1" ht="52.8" x14ac:dyDescent="0.25">
      <c r="A196" s="122" t="s">
        <v>165</v>
      </c>
      <c r="B196" s="131" t="s">
        <v>420</v>
      </c>
      <c r="C196" s="124" t="s">
        <v>89</v>
      </c>
      <c r="D196" s="132">
        <v>1.96</v>
      </c>
      <c r="E196" s="147"/>
      <c r="F196" s="107"/>
      <c r="G196" s="107"/>
      <c r="H196" s="107"/>
      <c r="I196" s="148"/>
      <c r="J196" s="107"/>
      <c r="K196" s="107"/>
      <c r="L196" s="107"/>
      <c r="M196" s="107"/>
      <c r="N196" s="107"/>
      <c r="O196" s="107"/>
    </row>
    <row r="197" spans="1:15" s="9" customFormat="1" x14ac:dyDescent="0.25">
      <c r="A197" s="122" t="s">
        <v>166</v>
      </c>
      <c r="B197" s="131" t="s">
        <v>91</v>
      </c>
      <c r="C197" s="94" t="s">
        <v>92</v>
      </c>
      <c r="D197" s="132">
        <v>82.8</v>
      </c>
      <c r="E197" s="147"/>
      <c r="F197" s="107"/>
      <c r="G197" s="107"/>
      <c r="H197" s="107"/>
      <c r="I197" s="148"/>
      <c r="J197" s="107"/>
      <c r="K197" s="107"/>
      <c r="L197" s="107"/>
      <c r="M197" s="107"/>
      <c r="N197" s="107"/>
      <c r="O197" s="107"/>
    </row>
    <row r="198" spans="1:15" s="9" customFormat="1" x14ac:dyDescent="0.25">
      <c r="A198" s="122" t="s">
        <v>167</v>
      </c>
      <c r="B198" s="131" t="s">
        <v>96</v>
      </c>
      <c r="C198" s="94" t="s">
        <v>92</v>
      </c>
      <c r="D198" s="132">
        <v>162</v>
      </c>
      <c r="E198" s="147"/>
      <c r="F198" s="107"/>
      <c r="G198" s="107"/>
      <c r="H198" s="107"/>
      <c r="I198" s="148"/>
      <c r="J198" s="107"/>
      <c r="K198" s="107"/>
      <c r="L198" s="107"/>
      <c r="M198" s="107"/>
      <c r="N198" s="107"/>
      <c r="O198" s="107"/>
    </row>
    <row r="199" spans="1:15" s="9" customFormat="1" ht="52.8" x14ac:dyDescent="0.25">
      <c r="A199" s="122" t="s">
        <v>168</v>
      </c>
      <c r="B199" s="131" t="s">
        <v>421</v>
      </c>
      <c r="C199" s="124" t="s">
        <v>89</v>
      </c>
      <c r="D199" s="132">
        <v>0.62</v>
      </c>
      <c r="E199" s="147"/>
      <c r="F199" s="107"/>
      <c r="G199" s="107"/>
      <c r="H199" s="107"/>
      <c r="I199" s="148"/>
      <c r="J199" s="107"/>
      <c r="K199" s="107"/>
      <c r="L199" s="107"/>
      <c r="M199" s="107"/>
      <c r="N199" s="107"/>
      <c r="O199" s="107"/>
    </row>
    <row r="200" spans="1:15" s="9" customFormat="1" x14ac:dyDescent="0.25">
      <c r="A200" s="122" t="s">
        <v>169</v>
      </c>
      <c r="B200" s="131" t="s">
        <v>375</v>
      </c>
      <c r="C200" s="94" t="s">
        <v>92</v>
      </c>
      <c r="D200" s="132">
        <v>13.3</v>
      </c>
      <c r="E200" s="147"/>
      <c r="F200" s="107"/>
      <c r="G200" s="107"/>
      <c r="H200" s="107"/>
      <c r="I200" s="148"/>
      <c r="J200" s="107"/>
      <c r="K200" s="107"/>
      <c r="L200" s="107"/>
      <c r="M200" s="107"/>
      <c r="N200" s="107"/>
      <c r="O200" s="107"/>
    </row>
    <row r="201" spans="1:15" s="9" customFormat="1" x14ac:dyDescent="0.25">
      <c r="A201" s="122" t="s">
        <v>170</v>
      </c>
      <c r="B201" s="131" t="s">
        <v>94</v>
      </c>
      <c r="C201" s="94" t="s">
        <v>92</v>
      </c>
      <c r="D201" s="132">
        <v>34.799999999999997</v>
      </c>
      <c r="E201" s="147"/>
      <c r="F201" s="107"/>
      <c r="G201" s="107"/>
      <c r="H201" s="107"/>
      <c r="I201" s="148"/>
      <c r="J201" s="107"/>
      <c r="K201" s="107"/>
      <c r="L201" s="107"/>
      <c r="M201" s="107"/>
      <c r="N201" s="107"/>
      <c r="O201" s="107"/>
    </row>
    <row r="202" spans="1:15" s="9" customFormat="1" ht="52.8" x14ac:dyDescent="0.25">
      <c r="A202" s="122" t="s">
        <v>171</v>
      </c>
      <c r="B202" s="131" t="s">
        <v>422</v>
      </c>
      <c r="C202" s="124" t="s">
        <v>89</v>
      </c>
      <c r="D202" s="132">
        <v>0.53</v>
      </c>
      <c r="E202" s="147"/>
      <c r="F202" s="107"/>
      <c r="G202" s="107"/>
      <c r="H202" s="107"/>
      <c r="I202" s="148"/>
      <c r="J202" s="107"/>
      <c r="K202" s="107"/>
      <c r="L202" s="107"/>
      <c r="M202" s="107"/>
      <c r="N202" s="107"/>
      <c r="O202" s="107"/>
    </row>
    <row r="203" spans="1:15" s="9" customFormat="1" x14ac:dyDescent="0.25">
      <c r="A203" s="122" t="s">
        <v>172</v>
      </c>
      <c r="B203" s="131" t="s">
        <v>91</v>
      </c>
      <c r="C203" s="94" t="s">
        <v>92</v>
      </c>
      <c r="D203" s="132">
        <v>25.6</v>
      </c>
      <c r="E203" s="147"/>
      <c r="F203" s="107"/>
      <c r="G203" s="107"/>
      <c r="H203" s="107"/>
      <c r="I203" s="148"/>
      <c r="J203" s="107"/>
      <c r="K203" s="107"/>
      <c r="L203" s="107"/>
      <c r="M203" s="107"/>
      <c r="N203" s="107"/>
      <c r="O203" s="107"/>
    </row>
    <row r="204" spans="1:15" s="9" customFormat="1" x14ac:dyDescent="0.25">
      <c r="A204" s="122" t="s">
        <v>173</v>
      </c>
      <c r="B204" s="131" t="s">
        <v>113</v>
      </c>
      <c r="C204" s="94" t="s">
        <v>92</v>
      </c>
      <c r="D204" s="132">
        <v>73.900000000000006</v>
      </c>
      <c r="E204" s="147"/>
      <c r="F204" s="107"/>
      <c r="G204" s="107"/>
      <c r="H204" s="107"/>
      <c r="I204" s="148"/>
      <c r="J204" s="107"/>
      <c r="K204" s="107"/>
      <c r="L204" s="107"/>
      <c r="M204" s="107"/>
      <c r="N204" s="107"/>
      <c r="O204" s="107"/>
    </row>
    <row r="205" spans="1:15" s="9" customFormat="1" ht="52.8" x14ac:dyDescent="0.25">
      <c r="A205" s="122" t="s">
        <v>174</v>
      </c>
      <c r="B205" s="131" t="s">
        <v>423</v>
      </c>
      <c r="C205" s="124" t="s">
        <v>89</v>
      </c>
      <c r="D205" s="132">
        <v>3.01</v>
      </c>
      <c r="E205" s="147"/>
      <c r="F205" s="107"/>
      <c r="G205" s="107"/>
      <c r="H205" s="107"/>
      <c r="I205" s="148"/>
      <c r="J205" s="107"/>
      <c r="K205" s="107"/>
      <c r="L205" s="107"/>
      <c r="M205" s="107"/>
      <c r="N205" s="107"/>
      <c r="O205" s="107"/>
    </row>
    <row r="206" spans="1:15" s="9" customFormat="1" x14ac:dyDescent="0.25">
      <c r="A206" s="122" t="s">
        <v>175</v>
      </c>
      <c r="B206" s="131" t="s">
        <v>91</v>
      </c>
      <c r="C206" s="94" t="s">
        <v>92</v>
      </c>
      <c r="D206" s="132">
        <v>140.69999999999999</v>
      </c>
      <c r="E206" s="147"/>
      <c r="F206" s="107"/>
      <c r="G206" s="107"/>
      <c r="H206" s="107"/>
      <c r="I206" s="148"/>
      <c r="J206" s="107"/>
      <c r="K206" s="107"/>
      <c r="L206" s="107"/>
      <c r="M206" s="107"/>
      <c r="N206" s="107"/>
      <c r="O206" s="107"/>
    </row>
    <row r="207" spans="1:15" s="9" customFormat="1" x14ac:dyDescent="0.25">
      <c r="A207" s="122" t="s">
        <v>176</v>
      </c>
      <c r="B207" s="131" t="s">
        <v>113</v>
      </c>
      <c r="C207" s="94" t="s">
        <v>92</v>
      </c>
      <c r="D207" s="132">
        <v>440.3</v>
      </c>
      <c r="E207" s="147"/>
      <c r="F207" s="107"/>
      <c r="G207" s="107"/>
      <c r="H207" s="107"/>
      <c r="I207" s="148"/>
      <c r="J207" s="107"/>
      <c r="K207" s="107"/>
      <c r="L207" s="107"/>
      <c r="M207" s="107"/>
      <c r="N207" s="107"/>
      <c r="O207" s="107"/>
    </row>
    <row r="208" spans="1:15" s="9" customFormat="1" ht="52.8" x14ac:dyDescent="0.25">
      <c r="A208" s="122" t="s">
        <v>177</v>
      </c>
      <c r="B208" s="131" t="s">
        <v>424</v>
      </c>
      <c r="C208" s="124" t="s">
        <v>89</v>
      </c>
      <c r="D208" s="132">
        <v>0.56999999999999995</v>
      </c>
      <c r="E208" s="147"/>
      <c r="F208" s="107"/>
      <c r="G208" s="107"/>
      <c r="H208" s="107"/>
      <c r="I208" s="148"/>
      <c r="J208" s="107"/>
      <c r="K208" s="107"/>
      <c r="L208" s="107"/>
      <c r="M208" s="107"/>
      <c r="N208" s="107"/>
      <c r="O208" s="107"/>
    </row>
    <row r="209" spans="1:15" s="9" customFormat="1" x14ac:dyDescent="0.25">
      <c r="A209" s="122" t="s">
        <v>550</v>
      </c>
      <c r="B209" s="131" t="s">
        <v>91</v>
      </c>
      <c r="C209" s="94" t="s">
        <v>92</v>
      </c>
      <c r="D209" s="132">
        <v>30.2</v>
      </c>
      <c r="E209" s="147"/>
      <c r="F209" s="107"/>
      <c r="G209" s="107"/>
      <c r="H209" s="107"/>
      <c r="I209" s="148"/>
      <c r="J209" s="107"/>
      <c r="K209" s="107"/>
      <c r="L209" s="107"/>
      <c r="M209" s="107"/>
      <c r="N209" s="107"/>
      <c r="O209" s="107"/>
    </row>
    <row r="210" spans="1:15" s="9" customFormat="1" x14ac:dyDescent="0.25">
      <c r="A210" s="122" t="s">
        <v>551</v>
      </c>
      <c r="B210" s="131" t="s">
        <v>113</v>
      </c>
      <c r="C210" s="94" t="s">
        <v>92</v>
      </c>
      <c r="D210" s="132">
        <v>94.3</v>
      </c>
      <c r="E210" s="147"/>
      <c r="F210" s="107"/>
      <c r="G210" s="107"/>
      <c r="H210" s="107"/>
      <c r="I210" s="148"/>
      <c r="J210" s="107"/>
      <c r="K210" s="107"/>
      <c r="L210" s="107"/>
      <c r="M210" s="107"/>
      <c r="N210" s="107"/>
      <c r="O210" s="107"/>
    </row>
    <row r="211" spans="1:15" s="9" customFormat="1" ht="52.8" x14ac:dyDescent="0.25">
      <c r="A211" s="122" t="s">
        <v>552</v>
      </c>
      <c r="B211" s="131" t="s">
        <v>425</v>
      </c>
      <c r="C211" s="124" t="s">
        <v>89</v>
      </c>
      <c r="D211" s="132">
        <v>2.5</v>
      </c>
      <c r="E211" s="147"/>
      <c r="F211" s="107"/>
      <c r="G211" s="107"/>
      <c r="H211" s="107"/>
      <c r="I211" s="148"/>
      <c r="J211" s="107"/>
      <c r="K211" s="107"/>
      <c r="L211" s="107"/>
      <c r="M211" s="107"/>
      <c r="N211" s="107"/>
      <c r="O211" s="107"/>
    </row>
    <row r="212" spans="1:15" s="9" customFormat="1" x14ac:dyDescent="0.25">
      <c r="A212" s="122" t="s">
        <v>553</v>
      </c>
      <c r="B212" s="131" t="s">
        <v>375</v>
      </c>
      <c r="C212" s="94" t="s">
        <v>92</v>
      </c>
      <c r="D212" s="132">
        <v>53</v>
      </c>
      <c r="E212" s="147"/>
      <c r="F212" s="107"/>
      <c r="G212" s="107"/>
      <c r="H212" s="107"/>
      <c r="I212" s="148"/>
      <c r="J212" s="107"/>
      <c r="K212" s="107"/>
      <c r="L212" s="107"/>
      <c r="M212" s="107"/>
      <c r="N212" s="107"/>
      <c r="O212" s="107"/>
    </row>
    <row r="213" spans="1:15" s="9" customFormat="1" x14ac:dyDescent="0.25">
      <c r="A213" s="122" t="s">
        <v>554</v>
      </c>
      <c r="B213" s="131" t="s">
        <v>94</v>
      </c>
      <c r="C213" s="94" t="s">
        <v>92</v>
      </c>
      <c r="D213" s="132">
        <v>173.5</v>
      </c>
      <c r="E213" s="147"/>
      <c r="F213" s="107"/>
      <c r="G213" s="107"/>
      <c r="H213" s="107"/>
      <c r="I213" s="148"/>
      <c r="J213" s="107"/>
      <c r="K213" s="107"/>
      <c r="L213" s="107"/>
      <c r="M213" s="107"/>
      <c r="N213" s="107"/>
      <c r="O213" s="107"/>
    </row>
    <row r="214" spans="1:15" s="9" customFormat="1" ht="52.8" x14ac:dyDescent="0.25">
      <c r="A214" s="122" t="s">
        <v>555</v>
      </c>
      <c r="B214" s="131" t="s">
        <v>426</v>
      </c>
      <c r="C214" s="124" t="s">
        <v>89</v>
      </c>
      <c r="D214" s="132">
        <v>0.8</v>
      </c>
      <c r="E214" s="147"/>
      <c r="F214" s="107"/>
      <c r="G214" s="107"/>
      <c r="H214" s="107"/>
      <c r="I214" s="148"/>
      <c r="J214" s="107"/>
      <c r="K214" s="107"/>
      <c r="L214" s="107"/>
      <c r="M214" s="107"/>
      <c r="N214" s="107"/>
      <c r="O214" s="107"/>
    </row>
    <row r="215" spans="1:15" s="9" customFormat="1" x14ac:dyDescent="0.25">
      <c r="A215" s="122" t="s">
        <v>556</v>
      </c>
      <c r="B215" s="131" t="s">
        <v>375</v>
      </c>
      <c r="C215" s="94" t="s">
        <v>92</v>
      </c>
      <c r="D215" s="132">
        <v>15.8</v>
      </c>
      <c r="E215" s="147"/>
      <c r="F215" s="107"/>
      <c r="G215" s="107"/>
      <c r="H215" s="107"/>
      <c r="I215" s="148"/>
      <c r="J215" s="107"/>
      <c r="K215" s="107"/>
      <c r="L215" s="107"/>
      <c r="M215" s="107"/>
      <c r="N215" s="107"/>
      <c r="O215" s="107"/>
    </row>
    <row r="216" spans="1:15" s="9" customFormat="1" x14ac:dyDescent="0.25">
      <c r="A216" s="122" t="s">
        <v>557</v>
      </c>
      <c r="B216" s="131" t="s">
        <v>94</v>
      </c>
      <c r="C216" s="94" t="s">
        <v>92</v>
      </c>
      <c r="D216" s="132">
        <v>59</v>
      </c>
      <c r="E216" s="147"/>
      <c r="F216" s="107"/>
      <c r="G216" s="107"/>
      <c r="H216" s="107"/>
      <c r="I216" s="148"/>
      <c r="J216" s="107"/>
      <c r="K216" s="107"/>
      <c r="L216" s="107"/>
      <c r="M216" s="107"/>
      <c r="N216" s="107"/>
      <c r="O216" s="107"/>
    </row>
    <row r="217" spans="1:15" s="9" customFormat="1" ht="52.8" x14ac:dyDescent="0.25">
      <c r="A217" s="122" t="s">
        <v>558</v>
      </c>
      <c r="B217" s="131" t="s">
        <v>427</v>
      </c>
      <c r="C217" s="124" t="s">
        <v>89</v>
      </c>
      <c r="D217" s="132">
        <v>2.25</v>
      </c>
      <c r="E217" s="147"/>
      <c r="F217" s="107"/>
      <c r="G217" s="107"/>
      <c r="H217" s="107"/>
      <c r="I217" s="148"/>
      <c r="J217" s="107"/>
      <c r="K217" s="107"/>
      <c r="L217" s="107"/>
      <c r="M217" s="107"/>
      <c r="N217" s="107"/>
      <c r="O217" s="107"/>
    </row>
    <row r="218" spans="1:15" s="9" customFormat="1" x14ac:dyDescent="0.25">
      <c r="A218" s="122" t="s">
        <v>559</v>
      </c>
      <c r="B218" s="131" t="s">
        <v>375</v>
      </c>
      <c r="C218" s="94" t="s">
        <v>92</v>
      </c>
      <c r="D218" s="132">
        <v>43</v>
      </c>
      <c r="E218" s="147"/>
      <c r="F218" s="107"/>
      <c r="G218" s="107"/>
      <c r="H218" s="107"/>
      <c r="I218" s="148"/>
      <c r="J218" s="107"/>
      <c r="K218" s="107"/>
      <c r="L218" s="107"/>
      <c r="M218" s="107"/>
      <c r="N218" s="107"/>
      <c r="O218" s="107"/>
    </row>
    <row r="219" spans="1:15" s="9" customFormat="1" x14ac:dyDescent="0.25">
      <c r="A219" s="122" t="s">
        <v>560</v>
      </c>
      <c r="B219" s="131" t="s">
        <v>94</v>
      </c>
      <c r="C219" s="94" t="s">
        <v>92</v>
      </c>
      <c r="D219" s="132">
        <v>147.5</v>
      </c>
      <c r="E219" s="147"/>
      <c r="F219" s="107"/>
      <c r="G219" s="107"/>
      <c r="H219" s="107"/>
      <c r="I219" s="148"/>
      <c r="J219" s="107"/>
      <c r="K219" s="107"/>
      <c r="L219" s="107"/>
      <c r="M219" s="107"/>
      <c r="N219" s="107"/>
      <c r="O219" s="107"/>
    </row>
    <row r="220" spans="1:15" s="9" customFormat="1" ht="52.8" x14ac:dyDescent="0.25">
      <c r="A220" s="122" t="s">
        <v>561</v>
      </c>
      <c r="B220" s="131" t="s">
        <v>428</v>
      </c>
      <c r="C220" s="124" t="s">
        <v>89</v>
      </c>
      <c r="D220" s="132">
        <v>1.5</v>
      </c>
      <c r="E220" s="147"/>
      <c r="F220" s="107"/>
      <c r="G220" s="107"/>
      <c r="H220" s="107"/>
      <c r="I220" s="148"/>
      <c r="J220" s="107"/>
      <c r="K220" s="107"/>
      <c r="L220" s="107"/>
      <c r="M220" s="107"/>
      <c r="N220" s="107"/>
      <c r="O220" s="107"/>
    </row>
    <row r="221" spans="1:15" s="9" customFormat="1" x14ac:dyDescent="0.25">
      <c r="A221" s="122" t="s">
        <v>562</v>
      </c>
      <c r="B221" s="131" t="s">
        <v>91</v>
      </c>
      <c r="C221" s="94" t="s">
        <v>92</v>
      </c>
      <c r="D221" s="132">
        <v>62.1</v>
      </c>
      <c r="E221" s="147"/>
      <c r="F221" s="107"/>
      <c r="G221" s="107"/>
      <c r="H221" s="107"/>
      <c r="I221" s="148"/>
      <c r="J221" s="107"/>
      <c r="K221" s="107"/>
      <c r="L221" s="107"/>
      <c r="M221" s="107"/>
      <c r="N221" s="107"/>
      <c r="O221" s="107"/>
    </row>
    <row r="222" spans="1:15" s="9" customFormat="1" x14ac:dyDescent="0.25">
      <c r="A222" s="122" t="s">
        <v>563</v>
      </c>
      <c r="B222" s="131" t="s">
        <v>96</v>
      </c>
      <c r="C222" s="94" t="s">
        <v>92</v>
      </c>
      <c r="D222" s="132">
        <v>91.8</v>
      </c>
      <c r="E222" s="147"/>
      <c r="F222" s="107"/>
      <c r="G222" s="107"/>
      <c r="H222" s="107"/>
      <c r="I222" s="148"/>
      <c r="J222" s="107"/>
      <c r="K222" s="107"/>
      <c r="L222" s="107"/>
      <c r="M222" s="107"/>
      <c r="N222" s="107"/>
      <c r="O222" s="107"/>
    </row>
    <row r="223" spans="1:15" s="9" customFormat="1" ht="52.8" x14ac:dyDescent="0.25">
      <c r="A223" s="122" t="s">
        <v>564</v>
      </c>
      <c r="B223" s="131" t="s">
        <v>429</v>
      </c>
      <c r="C223" s="124" t="s">
        <v>89</v>
      </c>
      <c r="D223" s="132">
        <v>1.5</v>
      </c>
      <c r="E223" s="147"/>
      <c r="F223" s="107"/>
      <c r="G223" s="107"/>
      <c r="H223" s="107"/>
      <c r="I223" s="148"/>
      <c r="J223" s="107"/>
      <c r="K223" s="107"/>
      <c r="L223" s="107"/>
      <c r="M223" s="107"/>
      <c r="N223" s="107"/>
      <c r="O223" s="107"/>
    </row>
    <row r="224" spans="1:15" s="9" customFormat="1" x14ac:dyDescent="0.25">
      <c r="A224" s="122" t="s">
        <v>565</v>
      </c>
      <c r="B224" s="131" t="s">
        <v>91</v>
      </c>
      <c r="C224" s="94" t="s">
        <v>92</v>
      </c>
      <c r="D224" s="132">
        <v>62.1</v>
      </c>
      <c r="E224" s="147"/>
      <c r="F224" s="107"/>
      <c r="G224" s="107"/>
      <c r="H224" s="107"/>
      <c r="I224" s="148"/>
      <c r="J224" s="107"/>
      <c r="K224" s="107"/>
      <c r="L224" s="107"/>
      <c r="M224" s="107"/>
      <c r="N224" s="107"/>
      <c r="O224" s="107"/>
    </row>
    <row r="225" spans="1:15" s="9" customFormat="1" x14ac:dyDescent="0.25">
      <c r="A225" s="122" t="s">
        <v>566</v>
      </c>
      <c r="B225" s="131" t="s">
        <v>96</v>
      </c>
      <c r="C225" s="94" t="s">
        <v>92</v>
      </c>
      <c r="D225" s="132">
        <v>183.6</v>
      </c>
      <c r="E225" s="147"/>
      <c r="F225" s="107"/>
      <c r="G225" s="107"/>
      <c r="H225" s="107"/>
      <c r="I225" s="148"/>
      <c r="J225" s="107"/>
      <c r="K225" s="107"/>
      <c r="L225" s="107"/>
      <c r="M225" s="107"/>
      <c r="N225" s="107"/>
      <c r="O225" s="107"/>
    </row>
    <row r="226" spans="1:15" s="9" customFormat="1" x14ac:dyDescent="0.25">
      <c r="A226" s="64"/>
      <c r="B226" s="128" t="s">
        <v>430</v>
      </c>
      <c r="C226" s="129"/>
      <c r="D226" s="130"/>
      <c r="E226" s="147"/>
      <c r="F226" s="107"/>
      <c r="G226" s="107"/>
      <c r="H226" s="107"/>
      <c r="I226" s="148"/>
      <c r="J226" s="107"/>
      <c r="K226" s="107"/>
      <c r="L226" s="107"/>
      <c r="M226" s="107"/>
      <c r="N226" s="107"/>
      <c r="O226" s="107"/>
    </row>
    <row r="227" spans="1:15" s="9" customFormat="1" ht="52.8" x14ac:dyDescent="0.25">
      <c r="A227" s="122" t="s">
        <v>567</v>
      </c>
      <c r="B227" s="131" t="s">
        <v>88</v>
      </c>
      <c r="C227" s="124" t="s">
        <v>89</v>
      </c>
      <c r="D227" s="132">
        <v>31</v>
      </c>
      <c r="E227" s="147"/>
      <c r="F227" s="107"/>
      <c r="G227" s="107"/>
      <c r="H227" s="107"/>
      <c r="I227" s="148"/>
      <c r="J227" s="107"/>
      <c r="K227" s="107"/>
      <c r="L227" s="107"/>
      <c r="M227" s="107"/>
      <c r="N227" s="107"/>
      <c r="O227" s="107"/>
    </row>
    <row r="228" spans="1:15" s="9" customFormat="1" x14ac:dyDescent="0.25">
      <c r="A228" s="122" t="s">
        <v>568</v>
      </c>
      <c r="B228" s="131" t="s">
        <v>374</v>
      </c>
      <c r="C228" s="94" t="s">
        <v>92</v>
      </c>
      <c r="D228" s="132">
        <v>46.7</v>
      </c>
      <c r="E228" s="147"/>
      <c r="F228" s="107"/>
      <c r="G228" s="107"/>
      <c r="H228" s="107"/>
      <c r="I228" s="148"/>
      <c r="J228" s="107"/>
      <c r="K228" s="107"/>
      <c r="L228" s="107"/>
      <c r="M228" s="107"/>
      <c r="N228" s="107"/>
      <c r="O228" s="107"/>
    </row>
    <row r="229" spans="1:15" s="9" customFormat="1" x14ac:dyDescent="0.25">
      <c r="A229" s="122" t="s">
        <v>569</v>
      </c>
      <c r="B229" s="131" t="s">
        <v>94</v>
      </c>
      <c r="C229" s="94" t="s">
        <v>92</v>
      </c>
      <c r="D229" s="132">
        <v>2371.6999999999998</v>
      </c>
      <c r="E229" s="147"/>
      <c r="F229" s="107"/>
      <c r="G229" s="107"/>
      <c r="H229" s="107"/>
      <c r="I229" s="148"/>
      <c r="J229" s="107"/>
      <c r="K229" s="107"/>
      <c r="L229" s="107"/>
      <c r="M229" s="107"/>
      <c r="N229" s="107"/>
      <c r="O229" s="107"/>
    </row>
    <row r="230" spans="1:15" s="9" customFormat="1" x14ac:dyDescent="0.25">
      <c r="A230" s="64"/>
      <c r="B230" s="128" t="s">
        <v>431</v>
      </c>
      <c r="C230" s="129"/>
      <c r="D230" s="130"/>
      <c r="E230" s="147"/>
      <c r="F230" s="107"/>
      <c r="G230" s="107"/>
      <c r="H230" s="107"/>
      <c r="I230" s="148"/>
      <c r="J230" s="107"/>
      <c r="K230" s="107"/>
      <c r="L230" s="107"/>
      <c r="M230" s="107"/>
      <c r="N230" s="107"/>
      <c r="O230" s="107"/>
    </row>
    <row r="231" spans="1:15" s="9" customFormat="1" ht="52.8" x14ac:dyDescent="0.25">
      <c r="A231" s="122" t="s">
        <v>570</v>
      </c>
      <c r="B231" s="131" t="s">
        <v>432</v>
      </c>
      <c r="C231" s="124" t="s">
        <v>89</v>
      </c>
      <c r="D231" s="132">
        <v>2.16</v>
      </c>
      <c r="E231" s="147"/>
      <c r="F231" s="107"/>
      <c r="G231" s="107"/>
      <c r="H231" s="107"/>
      <c r="I231" s="148"/>
      <c r="J231" s="107"/>
      <c r="K231" s="107"/>
      <c r="L231" s="107"/>
      <c r="M231" s="107"/>
      <c r="N231" s="107"/>
      <c r="O231" s="107"/>
    </row>
    <row r="232" spans="1:15" s="9" customFormat="1" x14ac:dyDescent="0.25">
      <c r="A232" s="122" t="s">
        <v>571</v>
      </c>
      <c r="B232" s="131" t="s">
        <v>91</v>
      </c>
      <c r="C232" s="94" t="s">
        <v>92</v>
      </c>
      <c r="D232" s="132">
        <v>70.2</v>
      </c>
      <c r="E232" s="147"/>
      <c r="F232" s="107"/>
      <c r="G232" s="107"/>
      <c r="H232" s="107"/>
      <c r="I232" s="148"/>
      <c r="J232" s="107"/>
      <c r="K232" s="107"/>
      <c r="L232" s="107"/>
      <c r="M232" s="107"/>
      <c r="N232" s="107"/>
      <c r="O232" s="107"/>
    </row>
    <row r="233" spans="1:15" s="9" customFormat="1" x14ac:dyDescent="0.25">
      <c r="A233" s="122" t="s">
        <v>572</v>
      </c>
      <c r="B233" s="131" t="s">
        <v>96</v>
      </c>
      <c r="C233" s="94" t="s">
        <v>92</v>
      </c>
      <c r="D233" s="132">
        <v>104.7</v>
      </c>
      <c r="E233" s="147"/>
      <c r="F233" s="107"/>
      <c r="G233" s="107"/>
      <c r="H233" s="107"/>
      <c r="I233" s="148"/>
      <c r="J233" s="107"/>
      <c r="K233" s="107"/>
      <c r="L233" s="107"/>
      <c r="M233" s="107"/>
      <c r="N233" s="107"/>
      <c r="O233" s="107"/>
    </row>
    <row r="234" spans="1:15" s="9" customFormat="1" ht="52.8" x14ac:dyDescent="0.25">
      <c r="A234" s="122" t="s">
        <v>573</v>
      </c>
      <c r="B234" s="131" t="s">
        <v>418</v>
      </c>
      <c r="C234" s="124" t="s">
        <v>89</v>
      </c>
      <c r="D234" s="132">
        <v>2.4</v>
      </c>
      <c r="E234" s="147"/>
      <c r="F234" s="107"/>
      <c r="G234" s="107"/>
      <c r="H234" s="107"/>
      <c r="I234" s="148"/>
      <c r="J234" s="107"/>
      <c r="K234" s="107"/>
      <c r="L234" s="107"/>
      <c r="M234" s="107"/>
      <c r="N234" s="107"/>
      <c r="O234" s="107"/>
    </row>
    <row r="235" spans="1:15" s="9" customFormat="1" x14ac:dyDescent="0.25">
      <c r="A235" s="122" t="s">
        <v>574</v>
      </c>
      <c r="B235" s="131" t="s">
        <v>91</v>
      </c>
      <c r="C235" s="94" t="s">
        <v>92</v>
      </c>
      <c r="D235" s="132">
        <v>98.5</v>
      </c>
      <c r="E235" s="147"/>
      <c r="F235" s="107"/>
      <c r="G235" s="107"/>
      <c r="H235" s="107"/>
      <c r="I235" s="148"/>
      <c r="J235" s="107"/>
      <c r="K235" s="107"/>
      <c r="L235" s="107"/>
      <c r="M235" s="107"/>
      <c r="N235" s="107"/>
      <c r="O235" s="107"/>
    </row>
    <row r="236" spans="1:15" s="9" customFormat="1" x14ac:dyDescent="0.25">
      <c r="A236" s="122" t="s">
        <v>575</v>
      </c>
      <c r="B236" s="131" t="s">
        <v>96</v>
      </c>
      <c r="C236" s="94" t="s">
        <v>92</v>
      </c>
      <c r="D236" s="132">
        <v>306</v>
      </c>
      <c r="E236" s="147"/>
      <c r="F236" s="107"/>
      <c r="G236" s="107"/>
      <c r="H236" s="107"/>
      <c r="I236" s="148"/>
      <c r="J236" s="107"/>
      <c r="K236" s="107"/>
      <c r="L236" s="107"/>
      <c r="M236" s="107"/>
      <c r="N236" s="107"/>
      <c r="O236" s="107"/>
    </row>
    <row r="237" spans="1:15" s="9" customFormat="1" ht="52.8" x14ac:dyDescent="0.25">
      <c r="A237" s="122" t="s">
        <v>576</v>
      </c>
      <c r="B237" s="131" t="s">
        <v>433</v>
      </c>
      <c r="C237" s="124" t="s">
        <v>89</v>
      </c>
      <c r="D237" s="132">
        <v>2.4500000000000002</v>
      </c>
      <c r="E237" s="147"/>
      <c r="F237" s="107"/>
      <c r="G237" s="107"/>
      <c r="H237" s="107"/>
      <c r="I237" s="148"/>
      <c r="J237" s="107"/>
      <c r="K237" s="107"/>
      <c r="L237" s="107"/>
      <c r="M237" s="107"/>
      <c r="N237" s="107"/>
      <c r="O237" s="107"/>
    </row>
    <row r="238" spans="1:15" s="9" customFormat="1" x14ac:dyDescent="0.25">
      <c r="A238" s="122" t="s">
        <v>577</v>
      </c>
      <c r="B238" s="131" t="s">
        <v>91</v>
      </c>
      <c r="C238" s="94" t="s">
        <v>92</v>
      </c>
      <c r="D238" s="132">
        <v>103.5</v>
      </c>
      <c r="E238" s="147"/>
      <c r="F238" s="107"/>
      <c r="G238" s="107"/>
      <c r="H238" s="107"/>
      <c r="I238" s="148"/>
      <c r="J238" s="107"/>
      <c r="K238" s="107"/>
      <c r="L238" s="107"/>
      <c r="M238" s="107"/>
      <c r="N238" s="107"/>
      <c r="O238" s="107"/>
    </row>
    <row r="239" spans="1:15" s="9" customFormat="1" x14ac:dyDescent="0.25">
      <c r="A239" s="122" t="s">
        <v>578</v>
      </c>
      <c r="B239" s="131" t="s">
        <v>96</v>
      </c>
      <c r="C239" s="94" t="s">
        <v>92</v>
      </c>
      <c r="D239" s="132">
        <v>202.5</v>
      </c>
      <c r="E239" s="147"/>
      <c r="F239" s="107"/>
      <c r="G239" s="107"/>
      <c r="H239" s="107"/>
      <c r="I239" s="148"/>
      <c r="J239" s="107"/>
      <c r="K239" s="107"/>
      <c r="L239" s="107"/>
      <c r="M239" s="107"/>
      <c r="N239" s="107"/>
      <c r="O239" s="107"/>
    </row>
    <row r="240" spans="1:15" s="9" customFormat="1" ht="52.8" x14ac:dyDescent="0.25">
      <c r="A240" s="122" t="s">
        <v>579</v>
      </c>
      <c r="B240" s="131" t="s">
        <v>421</v>
      </c>
      <c r="C240" s="124" t="s">
        <v>89</v>
      </c>
      <c r="D240" s="132">
        <v>0.62</v>
      </c>
      <c r="E240" s="147"/>
      <c r="F240" s="107"/>
      <c r="G240" s="107"/>
      <c r="H240" s="107"/>
      <c r="I240" s="148"/>
      <c r="J240" s="107"/>
      <c r="K240" s="107"/>
      <c r="L240" s="107"/>
      <c r="M240" s="107"/>
      <c r="N240" s="107"/>
      <c r="O240" s="107"/>
    </row>
    <row r="241" spans="1:17" s="9" customFormat="1" x14ac:dyDescent="0.25">
      <c r="A241" s="122" t="s">
        <v>580</v>
      </c>
      <c r="B241" s="131" t="s">
        <v>375</v>
      </c>
      <c r="C241" s="94" t="s">
        <v>92</v>
      </c>
      <c r="D241" s="132">
        <v>13.3</v>
      </c>
      <c r="E241" s="147"/>
      <c r="F241" s="107"/>
      <c r="G241" s="107"/>
      <c r="H241" s="107"/>
      <c r="I241" s="148"/>
      <c r="J241" s="107"/>
      <c r="K241" s="107"/>
      <c r="L241" s="107"/>
      <c r="M241" s="107"/>
      <c r="N241" s="107"/>
      <c r="O241" s="107"/>
    </row>
    <row r="242" spans="1:17" s="9" customFormat="1" x14ac:dyDescent="0.25">
      <c r="A242" s="122" t="s">
        <v>581</v>
      </c>
      <c r="B242" s="131" t="s">
        <v>94</v>
      </c>
      <c r="C242" s="94" t="s">
        <v>92</v>
      </c>
      <c r="D242" s="132">
        <v>34.799999999999997</v>
      </c>
      <c r="E242" s="147"/>
      <c r="F242" s="107"/>
      <c r="G242" s="107"/>
      <c r="H242" s="107"/>
      <c r="I242" s="148"/>
      <c r="J242" s="107"/>
      <c r="K242" s="107"/>
      <c r="L242" s="107"/>
      <c r="M242" s="107"/>
      <c r="N242" s="107"/>
      <c r="O242" s="107"/>
    </row>
    <row r="243" spans="1:17" s="9" customFormat="1" ht="52.8" x14ac:dyDescent="0.25">
      <c r="A243" s="122" t="s">
        <v>582</v>
      </c>
      <c r="B243" s="131" t="s">
        <v>434</v>
      </c>
      <c r="C243" s="124" t="s">
        <v>89</v>
      </c>
      <c r="D243" s="132">
        <v>3.71</v>
      </c>
      <c r="E243" s="147"/>
      <c r="F243" s="107"/>
      <c r="G243" s="107"/>
      <c r="H243" s="107"/>
      <c r="I243" s="148"/>
      <c r="J243" s="107"/>
      <c r="K243" s="107"/>
      <c r="L243" s="107"/>
      <c r="M243" s="107"/>
      <c r="N243" s="107"/>
      <c r="O243" s="107"/>
    </row>
    <row r="244" spans="1:17" s="9" customFormat="1" x14ac:dyDescent="0.25">
      <c r="A244" s="122" t="s">
        <v>583</v>
      </c>
      <c r="B244" s="131" t="s">
        <v>91</v>
      </c>
      <c r="C244" s="94" t="s">
        <v>92</v>
      </c>
      <c r="D244" s="132">
        <v>179.2</v>
      </c>
      <c r="E244" s="147"/>
      <c r="F244" s="107"/>
      <c r="G244" s="107"/>
      <c r="H244" s="107"/>
      <c r="I244" s="148"/>
      <c r="J244" s="107"/>
      <c r="K244" s="107"/>
      <c r="L244" s="107"/>
      <c r="M244" s="107"/>
      <c r="N244" s="107"/>
      <c r="O244" s="107"/>
    </row>
    <row r="245" spans="1:17" s="9" customFormat="1" x14ac:dyDescent="0.25">
      <c r="A245" s="122" t="s">
        <v>584</v>
      </c>
      <c r="B245" s="131" t="s">
        <v>113</v>
      </c>
      <c r="C245" s="94" t="s">
        <v>92</v>
      </c>
      <c r="D245" s="132">
        <v>517.29999999999995</v>
      </c>
      <c r="E245" s="147"/>
      <c r="F245" s="107"/>
      <c r="G245" s="107"/>
      <c r="H245" s="107"/>
      <c r="I245" s="148"/>
      <c r="J245" s="107"/>
      <c r="K245" s="107"/>
      <c r="L245" s="107"/>
      <c r="M245" s="107"/>
      <c r="N245" s="107"/>
      <c r="O245" s="107"/>
    </row>
    <row r="246" spans="1:17" s="9" customFormat="1" ht="52.8" x14ac:dyDescent="0.25">
      <c r="A246" s="122" t="s">
        <v>585</v>
      </c>
      <c r="B246" s="131" t="s">
        <v>435</v>
      </c>
      <c r="C246" s="124" t="s">
        <v>89</v>
      </c>
      <c r="D246" s="132">
        <v>3.5</v>
      </c>
      <c r="E246" s="147"/>
      <c r="F246" s="107"/>
      <c r="G246" s="107"/>
      <c r="H246" s="107"/>
      <c r="I246" s="148"/>
      <c r="J246" s="107"/>
      <c r="K246" s="107"/>
      <c r="L246" s="107"/>
      <c r="M246" s="107"/>
      <c r="N246" s="107"/>
      <c r="O246" s="107"/>
    </row>
    <row r="247" spans="1:17" s="9" customFormat="1" x14ac:dyDescent="0.25">
      <c r="A247" s="122" t="s">
        <v>586</v>
      </c>
      <c r="B247" s="131" t="s">
        <v>375</v>
      </c>
      <c r="C247" s="94" t="s">
        <v>92</v>
      </c>
      <c r="D247" s="132">
        <v>74.2</v>
      </c>
      <c r="E247" s="147"/>
      <c r="F247" s="107"/>
      <c r="G247" s="107"/>
      <c r="H247" s="107"/>
      <c r="I247" s="148"/>
      <c r="J247" s="107"/>
      <c r="K247" s="107"/>
      <c r="L247" s="107"/>
      <c r="M247" s="107"/>
      <c r="N247" s="107"/>
      <c r="O247" s="107"/>
    </row>
    <row r="248" spans="1:17" s="9" customFormat="1" x14ac:dyDescent="0.25">
      <c r="A248" s="122" t="s">
        <v>587</v>
      </c>
      <c r="B248" s="131" t="s">
        <v>94</v>
      </c>
      <c r="C248" s="94" t="s">
        <v>92</v>
      </c>
      <c r="D248" s="132">
        <v>242.9</v>
      </c>
      <c r="E248" s="147"/>
      <c r="F248" s="107"/>
      <c r="G248" s="107"/>
      <c r="H248" s="107"/>
      <c r="I248" s="148"/>
      <c r="J248" s="107"/>
      <c r="K248" s="107"/>
      <c r="L248" s="107"/>
      <c r="M248" s="107"/>
      <c r="N248" s="107"/>
      <c r="O248" s="107"/>
    </row>
    <row r="249" spans="1:17" s="9" customFormat="1" ht="52.8" x14ac:dyDescent="0.25">
      <c r="A249" s="122" t="s">
        <v>588</v>
      </c>
      <c r="B249" s="131" t="s">
        <v>436</v>
      </c>
      <c r="C249" s="124" t="s">
        <v>89</v>
      </c>
      <c r="D249" s="150">
        <v>2.85</v>
      </c>
      <c r="E249" s="147"/>
      <c r="F249" s="107"/>
      <c r="G249" s="107"/>
      <c r="H249" s="107"/>
      <c r="I249" s="148"/>
      <c r="J249" s="107"/>
      <c r="K249" s="107"/>
      <c r="L249" s="107"/>
      <c r="M249" s="107"/>
      <c r="N249" s="107"/>
      <c r="O249" s="107"/>
      <c r="Q249" s="156"/>
    </row>
    <row r="250" spans="1:17" s="9" customFormat="1" x14ac:dyDescent="0.25">
      <c r="A250" s="122" t="s">
        <v>589</v>
      </c>
      <c r="B250" s="131" t="s">
        <v>375</v>
      </c>
      <c r="C250" s="94" t="s">
        <v>92</v>
      </c>
      <c r="D250" s="150">
        <v>54.5</v>
      </c>
      <c r="E250" s="147"/>
      <c r="F250" s="107"/>
      <c r="G250" s="107"/>
      <c r="H250" s="107"/>
      <c r="I250" s="148"/>
      <c r="J250" s="107"/>
      <c r="K250" s="107"/>
      <c r="L250" s="107"/>
      <c r="M250" s="107"/>
      <c r="N250" s="107"/>
      <c r="O250" s="107"/>
    </row>
    <row r="251" spans="1:17" s="9" customFormat="1" x14ac:dyDescent="0.25">
      <c r="A251" s="122" t="s">
        <v>590</v>
      </c>
      <c r="B251" s="131" t="s">
        <v>94</v>
      </c>
      <c r="C251" s="94" t="s">
        <v>92</v>
      </c>
      <c r="D251" s="150">
        <v>173.5</v>
      </c>
      <c r="E251" s="147"/>
      <c r="F251" s="107"/>
      <c r="G251" s="107"/>
      <c r="H251" s="107"/>
      <c r="I251" s="148"/>
      <c r="J251" s="107"/>
      <c r="K251" s="107"/>
      <c r="L251" s="107"/>
      <c r="M251" s="107"/>
      <c r="N251" s="107"/>
      <c r="O251" s="107"/>
    </row>
    <row r="252" spans="1:17" s="9" customFormat="1" x14ac:dyDescent="0.25">
      <c r="A252" s="64"/>
      <c r="B252" s="128" t="s">
        <v>437</v>
      </c>
      <c r="C252" s="129"/>
      <c r="D252" s="130"/>
      <c r="E252" s="147"/>
      <c r="F252" s="107"/>
      <c r="G252" s="107"/>
      <c r="H252" s="107"/>
      <c r="I252" s="148"/>
      <c r="J252" s="107"/>
      <c r="K252" s="107"/>
      <c r="L252" s="107"/>
      <c r="M252" s="107"/>
      <c r="N252" s="107"/>
      <c r="O252" s="107"/>
    </row>
    <row r="253" spans="1:17" s="9" customFormat="1" ht="52.8" x14ac:dyDescent="0.25">
      <c r="A253" s="122" t="s">
        <v>591</v>
      </c>
      <c r="B253" s="131" t="s">
        <v>88</v>
      </c>
      <c r="C253" s="124" t="s">
        <v>89</v>
      </c>
      <c r="D253" s="132">
        <v>25.8</v>
      </c>
      <c r="E253" s="147"/>
      <c r="F253" s="107"/>
      <c r="G253" s="107"/>
      <c r="H253" s="107"/>
      <c r="I253" s="148"/>
      <c r="J253" s="107"/>
      <c r="K253" s="107"/>
      <c r="L253" s="107"/>
      <c r="M253" s="107"/>
      <c r="N253" s="107"/>
      <c r="O253" s="107"/>
    </row>
    <row r="254" spans="1:17" s="9" customFormat="1" x14ac:dyDescent="0.25">
      <c r="A254" s="122" t="s">
        <v>592</v>
      </c>
      <c r="B254" s="131" t="s">
        <v>374</v>
      </c>
      <c r="C254" s="94" t="s">
        <v>92</v>
      </c>
      <c r="D254" s="132">
        <v>35.6</v>
      </c>
      <c r="E254" s="147"/>
      <c r="F254" s="107"/>
      <c r="G254" s="107"/>
      <c r="H254" s="107"/>
      <c r="I254" s="148"/>
      <c r="J254" s="107"/>
      <c r="K254" s="107"/>
      <c r="L254" s="107"/>
      <c r="M254" s="107"/>
      <c r="N254" s="107"/>
      <c r="O254" s="107"/>
    </row>
    <row r="255" spans="1:17" s="9" customFormat="1" x14ac:dyDescent="0.25">
      <c r="A255" s="122" t="s">
        <v>593</v>
      </c>
      <c r="B255" s="131" t="s">
        <v>94</v>
      </c>
      <c r="C255" s="94" t="s">
        <v>92</v>
      </c>
      <c r="D255" s="132">
        <v>2171.6999999999998</v>
      </c>
      <c r="E255" s="147"/>
      <c r="F255" s="107"/>
      <c r="G255" s="107"/>
      <c r="H255" s="107"/>
      <c r="I255" s="148"/>
      <c r="J255" s="107"/>
      <c r="K255" s="107"/>
      <c r="L255" s="107"/>
      <c r="M255" s="107"/>
      <c r="N255" s="107"/>
      <c r="O255" s="107"/>
    </row>
    <row r="256" spans="1:17" s="9" customFormat="1" x14ac:dyDescent="0.25">
      <c r="A256" s="64"/>
      <c r="B256" s="128" t="s">
        <v>438</v>
      </c>
      <c r="C256" s="129"/>
      <c r="D256" s="130"/>
      <c r="E256" s="147"/>
      <c r="F256" s="107"/>
      <c r="G256" s="107"/>
      <c r="H256" s="107"/>
      <c r="I256" s="148"/>
      <c r="J256" s="107"/>
      <c r="K256" s="107"/>
      <c r="L256" s="107"/>
      <c r="M256" s="107"/>
      <c r="N256" s="107"/>
      <c r="O256" s="107"/>
    </row>
    <row r="257" spans="1:15" s="9" customFormat="1" ht="52.8" x14ac:dyDescent="0.25">
      <c r="A257" s="122" t="s">
        <v>594</v>
      </c>
      <c r="B257" s="131" t="s">
        <v>432</v>
      </c>
      <c r="C257" s="124" t="s">
        <v>89</v>
      </c>
      <c r="D257" s="132">
        <v>2.16</v>
      </c>
      <c r="E257" s="147"/>
      <c r="F257" s="107"/>
      <c r="G257" s="107"/>
      <c r="H257" s="107"/>
      <c r="I257" s="148"/>
      <c r="J257" s="107"/>
      <c r="K257" s="107"/>
      <c r="L257" s="107"/>
      <c r="M257" s="107"/>
      <c r="N257" s="107"/>
      <c r="O257" s="107"/>
    </row>
    <row r="258" spans="1:15" s="9" customFormat="1" x14ac:dyDescent="0.25">
      <c r="A258" s="122" t="s">
        <v>595</v>
      </c>
      <c r="B258" s="131" t="s">
        <v>91</v>
      </c>
      <c r="C258" s="94" t="s">
        <v>92</v>
      </c>
      <c r="D258" s="132">
        <v>70.2</v>
      </c>
      <c r="E258" s="147"/>
      <c r="F258" s="107"/>
      <c r="G258" s="107"/>
      <c r="H258" s="107"/>
      <c r="I258" s="148"/>
      <c r="J258" s="107"/>
      <c r="K258" s="107"/>
      <c r="L258" s="107"/>
      <c r="M258" s="107"/>
      <c r="N258" s="107"/>
      <c r="O258" s="107"/>
    </row>
    <row r="259" spans="1:15" s="9" customFormat="1" x14ac:dyDescent="0.25">
      <c r="A259" s="122" t="s">
        <v>596</v>
      </c>
      <c r="B259" s="131" t="s">
        <v>96</v>
      </c>
      <c r="C259" s="94" t="s">
        <v>92</v>
      </c>
      <c r="D259" s="132">
        <v>104.7</v>
      </c>
      <c r="E259" s="147"/>
      <c r="F259" s="107"/>
      <c r="G259" s="107"/>
      <c r="H259" s="107"/>
      <c r="I259" s="148"/>
      <c r="J259" s="107"/>
      <c r="K259" s="107"/>
      <c r="L259" s="107"/>
      <c r="M259" s="107"/>
      <c r="N259" s="107"/>
      <c r="O259" s="107"/>
    </row>
    <row r="260" spans="1:15" s="9" customFormat="1" ht="52.8" x14ac:dyDescent="0.25">
      <c r="A260" s="122" t="s">
        <v>597</v>
      </c>
      <c r="B260" s="131" t="s">
        <v>418</v>
      </c>
      <c r="C260" s="124" t="s">
        <v>89</v>
      </c>
      <c r="D260" s="132">
        <v>2.4</v>
      </c>
      <c r="E260" s="147"/>
      <c r="F260" s="107"/>
      <c r="G260" s="107"/>
      <c r="H260" s="107"/>
      <c r="I260" s="148"/>
      <c r="J260" s="107"/>
      <c r="K260" s="107"/>
      <c r="L260" s="107"/>
      <c r="M260" s="107"/>
      <c r="N260" s="107"/>
      <c r="O260" s="107"/>
    </row>
    <row r="261" spans="1:15" s="9" customFormat="1" x14ac:dyDescent="0.25">
      <c r="A261" s="122" t="s">
        <v>598</v>
      </c>
      <c r="B261" s="131" t="s">
        <v>91</v>
      </c>
      <c r="C261" s="94" t="s">
        <v>92</v>
      </c>
      <c r="D261" s="132">
        <v>98.5</v>
      </c>
      <c r="E261" s="147"/>
      <c r="F261" s="107"/>
      <c r="G261" s="107"/>
      <c r="H261" s="107"/>
      <c r="I261" s="148"/>
      <c r="J261" s="107"/>
      <c r="K261" s="107"/>
      <c r="L261" s="107"/>
      <c r="M261" s="107"/>
      <c r="N261" s="107"/>
      <c r="O261" s="107"/>
    </row>
    <row r="262" spans="1:15" s="9" customFormat="1" x14ac:dyDescent="0.25">
      <c r="A262" s="122" t="s">
        <v>599</v>
      </c>
      <c r="B262" s="131" t="s">
        <v>96</v>
      </c>
      <c r="C262" s="94" t="s">
        <v>92</v>
      </c>
      <c r="D262" s="132">
        <v>306</v>
      </c>
      <c r="E262" s="147"/>
      <c r="F262" s="107"/>
      <c r="G262" s="107"/>
      <c r="H262" s="107"/>
      <c r="I262" s="148"/>
      <c r="J262" s="107"/>
      <c r="K262" s="107"/>
      <c r="L262" s="107"/>
      <c r="M262" s="107"/>
      <c r="N262" s="107"/>
      <c r="O262" s="107"/>
    </row>
    <row r="263" spans="1:15" s="9" customFormat="1" ht="52.8" x14ac:dyDescent="0.25">
      <c r="A263" s="122" t="s">
        <v>600</v>
      </c>
      <c r="B263" s="131" t="s">
        <v>433</v>
      </c>
      <c r="C263" s="124" t="s">
        <v>89</v>
      </c>
      <c r="D263" s="132">
        <v>2.4500000000000002</v>
      </c>
      <c r="E263" s="147"/>
      <c r="F263" s="107"/>
      <c r="G263" s="107"/>
      <c r="H263" s="107"/>
      <c r="I263" s="148"/>
      <c r="J263" s="107"/>
      <c r="K263" s="107"/>
      <c r="L263" s="107"/>
      <c r="M263" s="107"/>
      <c r="N263" s="107"/>
      <c r="O263" s="107"/>
    </row>
    <row r="264" spans="1:15" s="9" customFormat="1" x14ac:dyDescent="0.25">
      <c r="A264" s="122" t="s">
        <v>601</v>
      </c>
      <c r="B264" s="131" t="s">
        <v>91</v>
      </c>
      <c r="C264" s="94" t="s">
        <v>92</v>
      </c>
      <c r="D264" s="132">
        <v>103.5</v>
      </c>
      <c r="E264" s="147"/>
      <c r="F264" s="107"/>
      <c r="G264" s="107"/>
      <c r="H264" s="107"/>
      <c r="I264" s="148"/>
      <c r="J264" s="107"/>
      <c r="K264" s="107"/>
      <c r="L264" s="107"/>
      <c r="M264" s="107"/>
      <c r="N264" s="107"/>
      <c r="O264" s="107"/>
    </row>
    <row r="265" spans="1:15" s="9" customFormat="1" x14ac:dyDescent="0.25">
      <c r="A265" s="122" t="s">
        <v>602</v>
      </c>
      <c r="B265" s="131" t="s">
        <v>96</v>
      </c>
      <c r="C265" s="94" t="s">
        <v>92</v>
      </c>
      <c r="D265" s="132">
        <v>202.5</v>
      </c>
      <c r="E265" s="147"/>
      <c r="F265" s="107"/>
      <c r="G265" s="107"/>
      <c r="H265" s="107"/>
      <c r="I265" s="148"/>
      <c r="J265" s="107"/>
      <c r="K265" s="107"/>
      <c r="L265" s="107"/>
      <c r="M265" s="107"/>
      <c r="N265" s="107"/>
      <c r="O265" s="107"/>
    </row>
    <row r="266" spans="1:15" s="9" customFormat="1" ht="52.8" x14ac:dyDescent="0.25">
      <c r="A266" s="122" t="s">
        <v>603</v>
      </c>
      <c r="B266" s="131" t="s">
        <v>421</v>
      </c>
      <c r="C266" s="124" t="s">
        <v>89</v>
      </c>
      <c r="D266" s="132">
        <v>0.62</v>
      </c>
      <c r="E266" s="147"/>
      <c r="F266" s="107"/>
      <c r="G266" s="107"/>
      <c r="H266" s="107"/>
      <c r="I266" s="148"/>
      <c r="J266" s="107"/>
      <c r="K266" s="107"/>
      <c r="L266" s="107"/>
      <c r="M266" s="107"/>
      <c r="N266" s="107"/>
      <c r="O266" s="107"/>
    </row>
    <row r="267" spans="1:15" s="9" customFormat="1" x14ac:dyDescent="0.25">
      <c r="A267" s="122" t="s">
        <v>604</v>
      </c>
      <c r="B267" s="131" t="s">
        <v>375</v>
      </c>
      <c r="C267" s="94" t="s">
        <v>92</v>
      </c>
      <c r="D267" s="132">
        <v>13.3</v>
      </c>
      <c r="E267" s="147"/>
      <c r="F267" s="107"/>
      <c r="G267" s="107"/>
      <c r="H267" s="107"/>
      <c r="I267" s="148"/>
      <c r="J267" s="107"/>
      <c r="K267" s="107"/>
      <c r="L267" s="107"/>
      <c r="M267" s="107"/>
      <c r="N267" s="107"/>
      <c r="O267" s="107"/>
    </row>
    <row r="268" spans="1:15" s="9" customFormat="1" x14ac:dyDescent="0.25">
      <c r="A268" s="122" t="s">
        <v>605</v>
      </c>
      <c r="B268" s="131" t="s">
        <v>94</v>
      </c>
      <c r="C268" s="94" t="s">
        <v>92</v>
      </c>
      <c r="D268" s="132">
        <v>34.799999999999997</v>
      </c>
      <c r="E268" s="147"/>
      <c r="F268" s="107"/>
      <c r="G268" s="107"/>
      <c r="H268" s="107"/>
      <c r="I268" s="148"/>
      <c r="J268" s="107"/>
      <c r="K268" s="107"/>
      <c r="L268" s="107"/>
      <c r="M268" s="107"/>
      <c r="N268" s="107"/>
      <c r="O268" s="107"/>
    </row>
    <row r="269" spans="1:15" s="9" customFormat="1" ht="52.8" x14ac:dyDescent="0.25">
      <c r="A269" s="122" t="s">
        <v>606</v>
      </c>
      <c r="B269" s="131" t="s">
        <v>434</v>
      </c>
      <c r="C269" s="124" t="s">
        <v>89</v>
      </c>
      <c r="D269" s="132">
        <v>3.71</v>
      </c>
      <c r="E269" s="147"/>
      <c r="F269" s="107"/>
      <c r="G269" s="107"/>
      <c r="H269" s="107"/>
      <c r="I269" s="148"/>
      <c r="J269" s="107"/>
      <c r="K269" s="107"/>
      <c r="L269" s="107"/>
      <c r="M269" s="107"/>
      <c r="N269" s="107"/>
      <c r="O269" s="107"/>
    </row>
    <row r="270" spans="1:15" s="9" customFormat="1" x14ac:dyDescent="0.25">
      <c r="A270" s="122" t="s">
        <v>607</v>
      </c>
      <c r="B270" s="131" t="s">
        <v>91</v>
      </c>
      <c r="C270" s="94" t="s">
        <v>92</v>
      </c>
      <c r="D270" s="132">
        <v>179.2</v>
      </c>
      <c r="E270" s="147"/>
      <c r="F270" s="107"/>
      <c r="G270" s="107"/>
      <c r="H270" s="107"/>
      <c r="I270" s="148"/>
      <c r="J270" s="107"/>
      <c r="K270" s="107"/>
      <c r="L270" s="107"/>
      <c r="M270" s="107"/>
      <c r="N270" s="107"/>
      <c r="O270" s="107"/>
    </row>
    <row r="271" spans="1:15" s="9" customFormat="1" x14ac:dyDescent="0.25">
      <c r="A271" s="122" t="s">
        <v>608</v>
      </c>
      <c r="B271" s="131" t="s">
        <v>113</v>
      </c>
      <c r="C271" s="94" t="s">
        <v>92</v>
      </c>
      <c r="D271" s="132">
        <v>517.29999999999995</v>
      </c>
      <c r="E271" s="147"/>
      <c r="F271" s="107"/>
      <c r="G271" s="107"/>
      <c r="H271" s="107"/>
      <c r="I271" s="148"/>
      <c r="J271" s="107"/>
      <c r="K271" s="107"/>
      <c r="L271" s="107"/>
      <c r="M271" s="107"/>
      <c r="N271" s="107"/>
      <c r="O271" s="107"/>
    </row>
    <row r="272" spans="1:15" s="9" customFormat="1" ht="52.8" x14ac:dyDescent="0.25">
      <c r="A272" s="122" t="s">
        <v>609</v>
      </c>
      <c r="B272" s="131" t="s">
        <v>435</v>
      </c>
      <c r="C272" s="124" t="s">
        <v>89</v>
      </c>
      <c r="D272" s="132">
        <v>3.5</v>
      </c>
      <c r="E272" s="147"/>
      <c r="F272" s="107"/>
      <c r="G272" s="107"/>
      <c r="H272" s="107"/>
      <c r="I272" s="148"/>
      <c r="J272" s="107"/>
      <c r="K272" s="107"/>
      <c r="L272" s="107"/>
      <c r="M272" s="107"/>
      <c r="N272" s="107"/>
      <c r="O272" s="107"/>
    </row>
    <row r="273" spans="1:17" s="9" customFormat="1" x14ac:dyDescent="0.25">
      <c r="A273" s="122" t="s">
        <v>610</v>
      </c>
      <c r="B273" s="131" t="s">
        <v>375</v>
      </c>
      <c r="C273" s="94" t="s">
        <v>92</v>
      </c>
      <c r="D273" s="132">
        <v>74.2</v>
      </c>
      <c r="E273" s="147"/>
      <c r="F273" s="107"/>
      <c r="G273" s="107"/>
      <c r="H273" s="107"/>
      <c r="I273" s="148"/>
      <c r="J273" s="107"/>
      <c r="K273" s="107"/>
      <c r="L273" s="107"/>
      <c r="M273" s="107"/>
      <c r="N273" s="107"/>
      <c r="O273" s="107"/>
    </row>
    <row r="274" spans="1:17" s="9" customFormat="1" x14ac:dyDescent="0.25">
      <c r="A274" s="122" t="s">
        <v>611</v>
      </c>
      <c r="B274" s="131" t="s">
        <v>94</v>
      </c>
      <c r="C274" s="94" t="s">
        <v>92</v>
      </c>
      <c r="D274" s="132">
        <v>242.9</v>
      </c>
      <c r="E274" s="147"/>
      <c r="F274" s="107"/>
      <c r="G274" s="107"/>
      <c r="H274" s="107"/>
      <c r="I274" s="148"/>
      <c r="J274" s="107"/>
      <c r="K274" s="107"/>
      <c r="L274" s="107"/>
      <c r="M274" s="107"/>
      <c r="N274" s="107"/>
      <c r="O274" s="107"/>
    </row>
    <row r="275" spans="1:17" s="9" customFormat="1" ht="52.8" x14ac:dyDescent="0.25">
      <c r="A275" s="122" t="s">
        <v>612</v>
      </c>
      <c r="B275" s="131" t="s">
        <v>436</v>
      </c>
      <c r="C275" s="124" t="s">
        <v>89</v>
      </c>
      <c r="D275" s="150">
        <v>2.85</v>
      </c>
      <c r="E275" s="147"/>
      <c r="F275" s="107"/>
      <c r="G275" s="107"/>
      <c r="H275" s="107"/>
      <c r="I275" s="148"/>
      <c r="J275" s="107"/>
      <c r="K275" s="107"/>
      <c r="L275" s="107"/>
      <c r="M275" s="107"/>
      <c r="N275" s="107"/>
      <c r="O275" s="107"/>
      <c r="Q275" s="156"/>
    </row>
    <row r="276" spans="1:17" s="9" customFormat="1" x14ac:dyDescent="0.25">
      <c r="A276" s="122" t="s">
        <v>613</v>
      </c>
      <c r="B276" s="131" t="s">
        <v>375</v>
      </c>
      <c r="C276" s="94" t="s">
        <v>92</v>
      </c>
      <c r="D276" s="150">
        <v>54.5</v>
      </c>
      <c r="E276" s="147"/>
      <c r="F276" s="107"/>
      <c r="G276" s="107"/>
      <c r="H276" s="107"/>
      <c r="I276" s="148"/>
      <c r="J276" s="107"/>
      <c r="K276" s="107"/>
      <c r="L276" s="107"/>
      <c r="M276" s="107"/>
      <c r="N276" s="107"/>
      <c r="O276" s="107"/>
    </row>
    <row r="277" spans="1:17" s="9" customFormat="1" x14ac:dyDescent="0.25">
      <c r="A277" s="122" t="s">
        <v>614</v>
      </c>
      <c r="B277" s="131" t="s">
        <v>94</v>
      </c>
      <c r="C277" s="94" t="s">
        <v>92</v>
      </c>
      <c r="D277" s="150">
        <v>173.5</v>
      </c>
      <c r="E277" s="147"/>
      <c r="F277" s="107"/>
      <c r="G277" s="107"/>
      <c r="H277" s="107"/>
      <c r="I277" s="148"/>
      <c r="J277" s="107"/>
      <c r="K277" s="107"/>
      <c r="L277" s="107"/>
      <c r="M277" s="107"/>
      <c r="N277" s="107"/>
      <c r="O277" s="107"/>
    </row>
    <row r="278" spans="1:17" s="9" customFormat="1" x14ac:dyDescent="0.25">
      <c r="A278" s="64"/>
      <c r="B278" s="128" t="s">
        <v>439</v>
      </c>
      <c r="C278" s="129"/>
      <c r="D278" s="130"/>
      <c r="E278" s="147"/>
      <c r="F278" s="107"/>
      <c r="G278" s="107"/>
      <c r="H278" s="107"/>
      <c r="I278" s="148"/>
      <c r="J278" s="107"/>
      <c r="K278" s="107"/>
      <c r="L278" s="107"/>
      <c r="M278" s="107"/>
      <c r="N278" s="107"/>
      <c r="O278" s="107"/>
    </row>
    <row r="279" spans="1:17" s="9" customFormat="1" ht="52.8" x14ac:dyDescent="0.25">
      <c r="A279" s="122" t="s">
        <v>615</v>
      </c>
      <c r="B279" s="131" t="s">
        <v>88</v>
      </c>
      <c r="C279" s="124" t="s">
        <v>89</v>
      </c>
      <c r="D279" s="132">
        <v>39.9</v>
      </c>
      <c r="E279" s="147"/>
      <c r="F279" s="107"/>
      <c r="G279" s="107"/>
      <c r="H279" s="107"/>
      <c r="I279" s="148"/>
      <c r="J279" s="107"/>
      <c r="K279" s="107"/>
      <c r="L279" s="107"/>
      <c r="M279" s="107"/>
      <c r="N279" s="107"/>
      <c r="O279" s="107"/>
    </row>
    <row r="280" spans="1:17" s="9" customFormat="1" x14ac:dyDescent="0.25">
      <c r="A280" s="122" t="s">
        <v>616</v>
      </c>
      <c r="B280" s="131" t="s">
        <v>374</v>
      </c>
      <c r="C280" s="94" t="s">
        <v>92</v>
      </c>
      <c r="D280" s="132">
        <v>58.7</v>
      </c>
      <c r="E280" s="147"/>
      <c r="F280" s="107"/>
      <c r="G280" s="107"/>
      <c r="H280" s="107"/>
      <c r="I280" s="148"/>
      <c r="J280" s="107"/>
      <c r="K280" s="107"/>
      <c r="L280" s="107"/>
      <c r="M280" s="107"/>
      <c r="N280" s="107"/>
      <c r="O280" s="107"/>
    </row>
    <row r="281" spans="1:17" s="9" customFormat="1" x14ac:dyDescent="0.25">
      <c r="A281" s="122" t="s">
        <v>617</v>
      </c>
      <c r="B281" s="131" t="s">
        <v>94</v>
      </c>
      <c r="C281" s="94" t="s">
        <v>92</v>
      </c>
      <c r="D281" s="132">
        <v>3003.3</v>
      </c>
      <c r="E281" s="147"/>
      <c r="F281" s="107"/>
      <c r="G281" s="107"/>
      <c r="H281" s="107"/>
      <c r="I281" s="148"/>
      <c r="J281" s="107"/>
      <c r="K281" s="107"/>
      <c r="L281" s="107"/>
      <c r="M281" s="107"/>
      <c r="N281" s="107"/>
      <c r="O281" s="107"/>
    </row>
    <row r="282" spans="1:17" s="9" customFormat="1" ht="52.8" x14ac:dyDescent="0.25">
      <c r="A282" s="122" t="s">
        <v>618</v>
      </c>
      <c r="B282" s="65" t="s">
        <v>2723</v>
      </c>
      <c r="C282" s="124" t="s">
        <v>99</v>
      </c>
      <c r="D282" s="151">
        <v>141.30000000000001</v>
      </c>
      <c r="E282" s="152"/>
      <c r="F282" s="107"/>
      <c r="G282" s="107"/>
      <c r="H282" s="297"/>
      <c r="I282" s="108"/>
      <c r="J282" s="56"/>
      <c r="K282" s="107"/>
      <c r="L282" s="107"/>
      <c r="M282" s="107"/>
      <c r="N282" s="107"/>
      <c r="O282" s="107"/>
    </row>
    <row r="283" spans="1:17" s="9" customFormat="1" x14ac:dyDescent="0.25">
      <c r="A283" s="122" t="s">
        <v>619</v>
      </c>
      <c r="B283" s="65" t="s">
        <v>441</v>
      </c>
      <c r="C283" s="66" t="s">
        <v>92</v>
      </c>
      <c r="D283" s="151">
        <v>1004.7</v>
      </c>
      <c r="E283" s="152"/>
      <c r="F283" s="107"/>
      <c r="G283" s="107"/>
      <c r="H283" s="56"/>
      <c r="I283" s="108"/>
      <c r="J283" s="56"/>
      <c r="K283" s="107"/>
      <c r="L283" s="107"/>
      <c r="M283" s="107"/>
      <c r="N283" s="107"/>
      <c r="O283" s="107"/>
    </row>
    <row r="284" spans="1:17" s="9" customFormat="1" ht="26.4" x14ac:dyDescent="0.25">
      <c r="A284" s="122" t="s">
        <v>620</v>
      </c>
      <c r="B284" s="65" t="s">
        <v>442</v>
      </c>
      <c r="C284" s="66" t="s">
        <v>92</v>
      </c>
      <c r="D284" s="151">
        <v>756</v>
      </c>
      <c r="E284" s="152"/>
      <c r="F284" s="107"/>
      <c r="G284" s="107"/>
      <c r="H284" s="56"/>
      <c r="I284" s="108"/>
      <c r="J284" s="56"/>
      <c r="K284" s="107"/>
      <c r="L284" s="107"/>
      <c r="M284" s="107"/>
      <c r="N284" s="107"/>
      <c r="O284" s="107"/>
    </row>
    <row r="285" spans="1:17" s="9" customFormat="1" ht="26.4" x14ac:dyDescent="0.25">
      <c r="A285" s="122" t="s">
        <v>621</v>
      </c>
      <c r="B285" s="65" t="s">
        <v>443</v>
      </c>
      <c r="C285" s="66" t="s">
        <v>92</v>
      </c>
      <c r="D285" s="151">
        <v>485.6</v>
      </c>
      <c r="E285" s="152"/>
      <c r="F285" s="107"/>
      <c r="G285" s="107"/>
      <c r="H285" s="56"/>
      <c r="I285" s="108"/>
      <c r="J285" s="56"/>
      <c r="K285" s="107"/>
      <c r="L285" s="107"/>
      <c r="M285" s="107"/>
      <c r="N285" s="107"/>
      <c r="O285" s="107"/>
    </row>
    <row r="286" spans="1:17" s="9" customFormat="1" x14ac:dyDescent="0.25">
      <c r="A286" s="122" t="s">
        <v>622</v>
      </c>
      <c r="B286" s="65" t="s">
        <v>444</v>
      </c>
      <c r="C286" s="66" t="s">
        <v>92</v>
      </c>
      <c r="D286" s="151">
        <v>1035.5999999999999</v>
      </c>
      <c r="E286" s="152"/>
      <c r="F286" s="107"/>
      <c r="G286" s="107"/>
      <c r="H286" s="56"/>
      <c r="I286" s="108"/>
      <c r="J286" s="56"/>
      <c r="K286" s="107"/>
      <c r="L286" s="107"/>
      <c r="M286" s="107"/>
      <c r="N286" s="107"/>
      <c r="O286" s="107"/>
    </row>
    <row r="287" spans="1:17" ht="39.6" x14ac:dyDescent="0.25">
      <c r="A287" s="122" t="s">
        <v>623</v>
      </c>
      <c r="B287" s="65" t="s">
        <v>440</v>
      </c>
      <c r="C287" s="66" t="s">
        <v>99</v>
      </c>
      <c r="D287" s="153">
        <f>SUM(D283:D286)*29/1000</f>
        <v>95.1751</v>
      </c>
      <c r="E287" s="154"/>
      <c r="F287" s="107"/>
      <c r="G287" s="107"/>
      <c r="H287" s="56"/>
      <c r="I287" s="109"/>
      <c r="J287" s="56"/>
      <c r="K287" s="107"/>
      <c r="L287" s="107"/>
      <c r="M287" s="107"/>
      <c r="N287" s="107"/>
      <c r="O287" s="107"/>
      <c r="Q287" s="155"/>
    </row>
    <row r="288" spans="1:17" s="9" customFormat="1" x14ac:dyDescent="0.25">
      <c r="A288" s="64"/>
      <c r="B288" s="128" t="s">
        <v>624</v>
      </c>
      <c r="C288" s="129"/>
      <c r="D288" s="130"/>
      <c r="E288" s="147"/>
      <c r="F288" s="107"/>
      <c r="G288" s="107"/>
      <c r="H288" s="107"/>
      <c r="I288" s="148"/>
      <c r="J288" s="107"/>
      <c r="K288" s="107"/>
      <c r="L288" s="107"/>
      <c r="M288" s="107"/>
      <c r="N288" s="107"/>
      <c r="O288" s="107"/>
    </row>
    <row r="289" spans="1:17" s="9" customFormat="1" ht="52.8" x14ac:dyDescent="0.25">
      <c r="A289" s="122" t="s">
        <v>625</v>
      </c>
      <c r="B289" s="131" t="s">
        <v>88</v>
      </c>
      <c r="C289" s="124" t="s">
        <v>89</v>
      </c>
      <c r="D289" s="132">
        <v>129.30000000000001</v>
      </c>
      <c r="E289" s="147"/>
      <c r="F289" s="107"/>
      <c r="G289" s="107"/>
      <c r="H289" s="107"/>
      <c r="I289" s="148"/>
      <c r="J289" s="107"/>
      <c r="K289" s="107"/>
      <c r="L289" s="107"/>
      <c r="M289" s="107"/>
      <c r="N289" s="107"/>
      <c r="O289" s="107"/>
    </row>
    <row r="290" spans="1:17" s="9" customFormat="1" x14ac:dyDescent="0.25">
      <c r="A290" s="122" t="s">
        <v>626</v>
      </c>
      <c r="B290" s="131" t="s">
        <v>96</v>
      </c>
      <c r="C290" s="94" t="s">
        <v>92</v>
      </c>
      <c r="D290" s="132">
        <v>943.6</v>
      </c>
      <c r="E290" s="147"/>
      <c r="F290" s="107"/>
      <c r="G290" s="107"/>
      <c r="H290" s="107"/>
      <c r="I290" s="148"/>
      <c r="J290" s="107"/>
      <c r="K290" s="107"/>
      <c r="L290" s="107"/>
      <c r="M290" s="107"/>
      <c r="N290" s="107"/>
      <c r="O290" s="107"/>
    </row>
    <row r="291" spans="1:17" s="9" customFormat="1" x14ac:dyDescent="0.25">
      <c r="A291" s="122" t="s">
        <v>627</v>
      </c>
      <c r="B291" s="131" t="s">
        <v>113</v>
      </c>
      <c r="C291" s="94" t="s">
        <v>92</v>
      </c>
      <c r="D291" s="132">
        <v>1043.5999999999999</v>
      </c>
      <c r="E291" s="147"/>
      <c r="F291" s="107"/>
      <c r="G291" s="107"/>
      <c r="H291" s="107"/>
      <c r="I291" s="148"/>
      <c r="J291" s="107"/>
      <c r="K291" s="107"/>
      <c r="L291" s="107"/>
      <c r="M291" s="107"/>
      <c r="N291" s="107"/>
      <c r="O291" s="107"/>
    </row>
    <row r="292" spans="1:17" s="9" customFormat="1" x14ac:dyDescent="0.25">
      <c r="A292" s="122" t="s">
        <v>628</v>
      </c>
      <c r="B292" s="131" t="s">
        <v>94</v>
      </c>
      <c r="C292" s="94" t="s">
        <v>92</v>
      </c>
      <c r="D292" s="132">
        <v>11367.9</v>
      </c>
      <c r="E292" s="147"/>
      <c r="F292" s="107"/>
      <c r="G292" s="107"/>
      <c r="H292" s="107"/>
      <c r="I292" s="148"/>
      <c r="J292" s="107"/>
      <c r="K292" s="107"/>
      <c r="L292" s="107"/>
      <c r="M292" s="107"/>
      <c r="N292" s="107"/>
      <c r="O292" s="107"/>
    </row>
    <row r="293" spans="1:17" s="9" customFormat="1" x14ac:dyDescent="0.25">
      <c r="A293" s="122" t="s">
        <v>629</v>
      </c>
      <c r="B293" s="131" t="s">
        <v>375</v>
      </c>
      <c r="C293" s="94" t="s">
        <v>92</v>
      </c>
      <c r="D293" s="132">
        <v>35.9</v>
      </c>
      <c r="E293" s="147"/>
      <c r="F293" s="107"/>
      <c r="G293" s="107"/>
      <c r="H293" s="107"/>
      <c r="I293" s="148"/>
      <c r="J293" s="107"/>
      <c r="K293" s="107"/>
      <c r="L293" s="107"/>
      <c r="M293" s="107"/>
      <c r="N293" s="107"/>
      <c r="O293" s="107"/>
    </row>
    <row r="294" spans="1:17" s="9" customFormat="1" x14ac:dyDescent="0.25">
      <c r="A294" s="122" t="s">
        <v>630</v>
      </c>
      <c r="B294" s="131" t="s">
        <v>374</v>
      </c>
      <c r="C294" s="94" t="s">
        <v>92</v>
      </c>
      <c r="D294" s="132">
        <v>7.2</v>
      </c>
      <c r="E294" s="147"/>
      <c r="F294" s="107"/>
      <c r="G294" s="107"/>
      <c r="H294" s="107"/>
      <c r="I294" s="148"/>
      <c r="J294" s="107"/>
      <c r="K294" s="107"/>
      <c r="L294" s="107"/>
      <c r="M294" s="107"/>
      <c r="N294" s="107"/>
      <c r="O294" s="107"/>
    </row>
    <row r="295" spans="1:17" s="9" customFormat="1" x14ac:dyDescent="0.25">
      <c r="A295" s="122" t="s">
        <v>632</v>
      </c>
      <c r="B295" s="65" t="s">
        <v>631</v>
      </c>
      <c r="C295" s="66" t="s">
        <v>92</v>
      </c>
      <c r="D295" s="151">
        <v>32.1</v>
      </c>
      <c r="E295" s="152"/>
      <c r="F295" s="107"/>
      <c r="G295" s="107"/>
      <c r="H295" s="56"/>
      <c r="I295" s="108"/>
      <c r="J295" s="56"/>
      <c r="K295" s="107"/>
      <c r="L295" s="107"/>
      <c r="M295" s="107"/>
      <c r="N295" s="107"/>
      <c r="O295" s="107"/>
    </row>
    <row r="296" spans="1:17" ht="39.6" x14ac:dyDescent="0.25">
      <c r="A296" s="122" t="s">
        <v>633</v>
      </c>
      <c r="B296" s="65" t="s">
        <v>440</v>
      </c>
      <c r="C296" s="66" t="s">
        <v>99</v>
      </c>
      <c r="D296" s="153">
        <f>SUM(D295)*29/1000</f>
        <v>0.93090000000000006</v>
      </c>
      <c r="E296" s="154"/>
      <c r="F296" s="107"/>
      <c r="G296" s="107"/>
      <c r="H296" s="56"/>
      <c r="I296" s="109"/>
      <c r="J296" s="56"/>
      <c r="K296" s="107"/>
      <c r="L296" s="107"/>
      <c r="M296" s="107"/>
      <c r="N296" s="107"/>
      <c r="O296" s="107"/>
      <c r="Q296" s="155"/>
    </row>
    <row r="297" spans="1:17" s="9" customFormat="1" x14ac:dyDescent="0.25">
      <c r="A297" s="122" t="s">
        <v>638</v>
      </c>
      <c r="B297" s="131" t="s">
        <v>395</v>
      </c>
      <c r="C297" s="94" t="s">
        <v>92</v>
      </c>
      <c r="D297" s="132">
        <v>31</v>
      </c>
      <c r="E297" s="147"/>
      <c r="F297" s="107"/>
      <c r="G297" s="107"/>
      <c r="H297" s="107"/>
      <c r="I297" s="148"/>
      <c r="J297" s="107"/>
      <c r="K297" s="107"/>
      <c r="L297" s="107"/>
      <c r="M297" s="107"/>
      <c r="N297" s="107"/>
      <c r="O297" s="107"/>
    </row>
    <row r="298" spans="1:17" s="9" customFormat="1" x14ac:dyDescent="0.25">
      <c r="A298" s="122" t="s">
        <v>639</v>
      </c>
      <c r="B298" s="131" t="s">
        <v>634</v>
      </c>
      <c r="C298" s="94" t="s">
        <v>92</v>
      </c>
      <c r="D298" s="132">
        <v>79.5</v>
      </c>
      <c r="E298" s="147"/>
      <c r="F298" s="107"/>
      <c r="G298" s="107"/>
      <c r="H298" s="107"/>
      <c r="I298" s="148"/>
      <c r="J298" s="107"/>
      <c r="K298" s="107"/>
      <c r="L298" s="107"/>
      <c r="M298" s="107"/>
      <c r="N298" s="107"/>
      <c r="O298" s="107"/>
    </row>
    <row r="299" spans="1:17" s="9" customFormat="1" x14ac:dyDescent="0.25">
      <c r="A299" s="122" t="s">
        <v>640</v>
      </c>
      <c r="B299" s="131" t="s">
        <v>635</v>
      </c>
      <c r="C299" s="94" t="s">
        <v>92</v>
      </c>
      <c r="D299" s="132">
        <v>205.8</v>
      </c>
      <c r="E299" s="147"/>
      <c r="F299" s="107"/>
      <c r="G299" s="107"/>
      <c r="H299" s="107"/>
      <c r="I299" s="148"/>
      <c r="J299" s="107"/>
      <c r="K299" s="107"/>
      <c r="L299" s="107"/>
      <c r="M299" s="107"/>
      <c r="N299" s="107"/>
      <c r="O299" s="107"/>
    </row>
    <row r="300" spans="1:17" s="9" customFormat="1" ht="26.4" x14ac:dyDescent="0.25">
      <c r="A300" s="122" t="s">
        <v>641</v>
      </c>
      <c r="B300" s="131" t="s">
        <v>636</v>
      </c>
      <c r="C300" s="124" t="s">
        <v>347</v>
      </c>
      <c r="D300" s="132">
        <v>12</v>
      </c>
      <c r="E300" s="147"/>
      <c r="F300" s="107"/>
      <c r="G300" s="107"/>
      <c r="H300" s="107"/>
      <c r="I300" s="148"/>
      <c r="J300" s="107"/>
      <c r="K300" s="107"/>
      <c r="L300" s="107"/>
      <c r="M300" s="107"/>
      <c r="N300" s="107"/>
      <c r="O300" s="107"/>
    </row>
    <row r="301" spans="1:17" s="9" customFormat="1" ht="26.4" x14ac:dyDescent="0.25">
      <c r="A301" s="122" t="s">
        <v>642</v>
      </c>
      <c r="B301" s="131" t="s">
        <v>637</v>
      </c>
      <c r="C301" s="124" t="s">
        <v>347</v>
      </c>
      <c r="D301" s="132">
        <v>8</v>
      </c>
      <c r="E301" s="147"/>
      <c r="F301" s="107"/>
      <c r="G301" s="107"/>
      <c r="H301" s="107"/>
      <c r="I301" s="148"/>
      <c r="J301" s="107"/>
      <c r="K301" s="107"/>
      <c r="L301" s="107"/>
      <c r="M301" s="107"/>
      <c r="N301" s="107"/>
      <c r="O301" s="107"/>
    </row>
    <row r="302" spans="1:17" s="9" customFormat="1" x14ac:dyDescent="0.25">
      <c r="A302" s="64"/>
      <c r="B302" s="128" t="s">
        <v>643</v>
      </c>
      <c r="C302" s="129"/>
      <c r="D302" s="130"/>
      <c r="E302" s="147"/>
      <c r="F302" s="107"/>
      <c r="G302" s="107"/>
      <c r="H302" s="107"/>
      <c r="I302" s="148"/>
      <c r="J302" s="107"/>
      <c r="K302" s="107"/>
      <c r="L302" s="107"/>
      <c r="M302" s="107"/>
      <c r="N302" s="107"/>
      <c r="O302" s="107"/>
    </row>
    <row r="303" spans="1:17" s="9" customFormat="1" ht="52.8" x14ac:dyDescent="0.25">
      <c r="A303" s="122" t="s">
        <v>644</v>
      </c>
      <c r="B303" s="131" t="s">
        <v>88</v>
      </c>
      <c r="C303" s="124" t="s">
        <v>89</v>
      </c>
      <c r="D303" s="132">
        <v>147.19999999999999</v>
      </c>
      <c r="E303" s="147"/>
      <c r="F303" s="107"/>
      <c r="G303" s="107"/>
      <c r="H303" s="107"/>
      <c r="I303" s="148"/>
      <c r="J303" s="107"/>
      <c r="K303" s="107"/>
      <c r="L303" s="107"/>
      <c r="M303" s="107"/>
      <c r="N303" s="107"/>
      <c r="O303" s="107"/>
    </row>
    <row r="304" spans="1:17" s="9" customFormat="1" x14ac:dyDescent="0.25">
      <c r="A304" s="122" t="s">
        <v>646</v>
      </c>
      <c r="B304" s="131" t="s">
        <v>96</v>
      </c>
      <c r="C304" s="94" t="s">
        <v>92</v>
      </c>
      <c r="D304" s="132">
        <v>1110.7</v>
      </c>
      <c r="E304" s="147"/>
      <c r="F304" s="107"/>
      <c r="G304" s="107"/>
      <c r="H304" s="107"/>
      <c r="I304" s="148"/>
      <c r="J304" s="107"/>
      <c r="K304" s="107"/>
      <c r="L304" s="107"/>
      <c r="M304" s="107"/>
      <c r="N304" s="107"/>
      <c r="O304" s="107"/>
    </row>
    <row r="305" spans="1:15" s="9" customFormat="1" x14ac:dyDescent="0.25">
      <c r="A305" s="122" t="s">
        <v>647</v>
      </c>
      <c r="B305" s="131" t="s">
        <v>113</v>
      </c>
      <c r="C305" s="94" t="s">
        <v>92</v>
      </c>
      <c r="D305" s="132">
        <v>1532.4</v>
      </c>
      <c r="E305" s="147"/>
      <c r="F305" s="107"/>
      <c r="G305" s="107"/>
      <c r="H305" s="107"/>
      <c r="I305" s="148"/>
      <c r="J305" s="107"/>
      <c r="K305" s="107"/>
      <c r="L305" s="107"/>
      <c r="M305" s="107"/>
      <c r="N305" s="107"/>
      <c r="O305" s="107"/>
    </row>
    <row r="306" spans="1:15" s="9" customFormat="1" x14ac:dyDescent="0.25">
      <c r="A306" s="122" t="s">
        <v>648</v>
      </c>
      <c r="B306" s="131" t="s">
        <v>94</v>
      </c>
      <c r="C306" s="94" t="s">
        <v>92</v>
      </c>
      <c r="D306" s="132">
        <v>12348.9</v>
      </c>
      <c r="E306" s="147"/>
      <c r="F306" s="107"/>
      <c r="G306" s="107"/>
      <c r="H306" s="107"/>
      <c r="I306" s="148"/>
      <c r="J306" s="107"/>
      <c r="K306" s="107"/>
      <c r="L306" s="107"/>
      <c r="M306" s="107"/>
      <c r="N306" s="107"/>
      <c r="O306" s="107"/>
    </row>
    <row r="307" spans="1:15" s="9" customFormat="1" ht="26.4" x14ac:dyDescent="0.25">
      <c r="A307" s="122" t="s">
        <v>649</v>
      </c>
      <c r="B307" s="131" t="s">
        <v>636</v>
      </c>
      <c r="C307" s="124" t="s">
        <v>347</v>
      </c>
      <c r="D307" s="132">
        <v>12</v>
      </c>
      <c r="E307" s="147"/>
      <c r="F307" s="107"/>
      <c r="G307" s="107"/>
      <c r="H307" s="107"/>
      <c r="I307" s="148"/>
      <c r="J307" s="107"/>
      <c r="K307" s="107"/>
      <c r="L307" s="107"/>
      <c r="M307" s="107"/>
      <c r="N307" s="107"/>
      <c r="O307" s="107"/>
    </row>
    <row r="308" spans="1:15" s="9" customFormat="1" ht="26.4" x14ac:dyDescent="0.25">
      <c r="A308" s="122" t="s">
        <v>650</v>
      </c>
      <c r="B308" s="131" t="s">
        <v>637</v>
      </c>
      <c r="C308" s="124" t="s">
        <v>347</v>
      </c>
      <c r="D308" s="132">
        <v>8</v>
      </c>
      <c r="E308" s="147"/>
      <c r="F308" s="107"/>
      <c r="G308" s="107"/>
      <c r="H308" s="107"/>
      <c r="I308" s="148"/>
      <c r="J308" s="107"/>
      <c r="K308" s="107"/>
      <c r="L308" s="107"/>
      <c r="M308" s="107"/>
      <c r="N308" s="107"/>
      <c r="O308" s="107"/>
    </row>
    <row r="309" spans="1:15" s="9" customFormat="1" ht="26.4" x14ac:dyDescent="0.25">
      <c r="A309" s="122" t="s">
        <v>651</v>
      </c>
      <c r="B309" s="131" t="s">
        <v>645</v>
      </c>
      <c r="C309" s="124" t="s">
        <v>347</v>
      </c>
      <c r="D309" s="132">
        <v>15</v>
      </c>
      <c r="E309" s="147"/>
      <c r="F309" s="107"/>
      <c r="G309" s="107"/>
      <c r="H309" s="107"/>
      <c r="I309" s="148"/>
      <c r="J309" s="107"/>
      <c r="K309" s="107"/>
      <c r="L309" s="107"/>
      <c r="M309" s="107"/>
      <c r="N309" s="107"/>
      <c r="O309" s="107"/>
    </row>
    <row r="310" spans="1:15" s="9" customFormat="1" x14ac:dyDescent="0.25">
      <c r="A310" s="64"/>
      <c r="B310" s="128" t="s">
        <v>652</v>
      </c>
      <c r="C310" s="129"/>
      <c r="D310" s="130"/>
      <c r="E310" s="147"/>
      <c r="F310" s="107"/>
      <c r="G310" s="107"/>
      <c r="H310" s="107"/>
      <c r="I310" s="148"/>
      <c r="J310" s="107"/>
      <c r="K310" s="107"/>
      <c r="L310" s="107"/>
      <c r="M310" s="107"/>
      <c r="N310" s="107"/>
      <c r="O310" s="107"/>
    </row>
    <row r="311" spans="1:15" s="9" customFormat="1" ht="52.8" x14ac:dyDescent="0.25">
      <c r="A311" s="122" t="s">
        <v>653</v>
      </c>
      <c r="B311" s="131" t="s">
        <v>88</v>
      </c>
      <c r="C311" s="124" t="s">
        <v>89</v>
      </c>
      <c r="D311" s="132">
        <v>119.4</v>
      </c>
      <c r="E311" s="147"/>
      <c r="F311" s="107"/>
      <c r="G311" s="107"/>
      <c r="H311" s="107"/>
      <c r="I311" s="148"/>
      <c r="J311" s="107"/>
      <c r="K311" s="107"/>
      <c r="L311" s="107"/>
      <c r="M311" s="107"/>
      <c r="N311" s="107"/>
      <c r="O311" s="107"/>
    </row>
    <row r="312" spans="1:15" s="9" customFormat="1" x14ac:dyDescent="0.25">
      <c r="A312" s="122" t="s">
        <v>654</v>
      </c>
      <c r="B312" s="131" t="s">
        <v>96</v>
      </c>
      <c r="C312" s="94" t="s">
        <v>92</v>
      </c>
      <c r="D312" s="132">
        <v>1030.8</v>
      </c>
      <c r="E312" s="147"/>
      <c r="F312" s="107"/>
      <c r="G312" s="107"/>
      <c r="H312" s="107"/>
      <c r="I312" s="148"/>
      <c r="J312" s="107"/>
      <c r="K312" s="107"/>
      <c r="L312" s="107"/>
      <c r="M312" s="107"/>
      <c r="N312" s="107"/>
      <c r="O312" s="107"/>
    </row>
    <row r="313" spans="1:15" s="9" customFormat="1" x14ac:dyDescent="0.25">
      <c r="A313" s="122" t="s">
        <v>655</v>
      </c>
      <c r="B313" s="131" t="s">
        <v>113</v>
      </c>
      <c r="C313" s="94" t="s">
        <v>92</v>
      </c>
      <c r="D313" s="132">
        <v>1151.5999999999999</v>
      </c>
      <c r="E313" s="147"/>
      <c r="F313" s="107"/>
      <c r="G313" s="107"/>
      <c r="H313" s="107"/>
      <c r="I313" s="148"/>
      <c r="J313" s="107"/>
      <c r="K313" s="107"/>
      <c r="L313" s="107"/>
      <c r="M313" s="107"/>
      <c r="N313" s="107"/>
      <c r="O313" s="107"/>
    </row>
    <row r="314" spans="1:15" s="9" customFormat="1" x14ac:dyDescent="0.25">
      <c r="A314" s="122" t="s">
        <v>656</v>
      </c>
      <c r="B314" s="131" t="s">
        <v>94</v>
      </c>
      <c r="C314" s="94" t="s">
        <v>92</v>
      </c>
      <c r="D314" s="132">
        <v>9771.7999999999993</v>
      </c>
      <c r="E314" s="147"/>
      <c r="F314" s="107"/>
      <c r="G314" s="107"/>
      <c r="H314" s="107"/>
      <c r="I314" s="148"/>
      <c r="J314" s="107"/>
      <c r="K314" s="107"/>
      <c r="L314" s="107"/>
      <c r="M314" s="107"/>
      <c r="N314" s="107"/>
      <c r="O314" s="107"/>
    </row>
    <row r="315" spans="1:15" s="9" customFormat="1" ht="26.4" x14ac:dyDescent="0.25">
      <c r="A315" s="122" t="s">
        <v>657</v>
      </c>
      <c r="B315" s="131" t="s">
        <v>637</v>
      </c>
      <c r="C315" s="124" t="s">
        <v>347</v>
      </c>
      <c r="D315" s="132">
        <v>8</v>
      </c>
      <c r="E315" s="147"/>
      <c r="F315" s="107"/>
      <c r="G315" s="107"/>
      <c r="H315" s="107"/>
      <c r="I315" s="148"/>
      <c r="J315" s="107"/>
      <c r="K315" s="107"/>
      <c r="L315" s="107"/>
      <c r="M315" s="107"/>
      <c r="N315" s="107"/>
      <c r="O315" s="107"/>
    </row>
    <row r="316" spans="1:15" s="9" customFormat="1" ht="26.4" x14ac:dyDescent="0.25">
      <c r="A316" s="122" t="s">
        <v>658</v>
      </c>
      <c r="B316" s="131" t="s">
        <v>645</v>
      </c>
      <c r="C316" s="124" t="s">
        <v>347</v>
      </c>
      <c r="D316" s="132">
        <v>15</v>
      </c>
      <c r="E316" s="147"/>
      <c r="F316" s="107"/>
      <c r="G316" s="107"/>
      <c r="H316" s="107"/>
      <c r="I316" s="148"/>
      <c r="J316" s="107"/>
      <c r="K316" s="107"/>
      <c r="L316" s="107"/>
      <c r="M316" s="107"/>
      <c r="N316" s="107"/>
      <c r="O316" s="107"/>
    </row>
    <row r="317" spans="1:15" s="9" customFormat="1" x14ac:dyDescent="0.25">
      <c r="A317" s="64"/>
      <c r="B317" s="128" t="s">
        <v>660</v>
      </c>
      <c r="C317" s="129"/>
      <c r="D317" s="130"/>
      <c r="E317" s="147"/>
      <c r="F317" s="107"/>
      <c r="G317" s="107"/>
      <c r="H317" s="107"/>
      <c r="I317" s="148"/>
      <c r="J317" s="107"/>
      <c r="K317" s="107"/>
      <c r="L317" s="107"/>
      <c r="M317" s="107"/>
      <c r="N317" s="107"/>
      <c r="O317" s="107"/>
    </row>
    <row r="318" spans="1:15" s="9" customFormat="1" ht="52.8" x14ac:dyDescent="0.25">
      <c r="A318" s="122" t="s">
        <v>659</v>
      </c>
      <c r="B318" s="131" t="s">
        <v>88</v>
      </c>
      <c r="C318" s="124" t="s">
        <v>89</v>
      </c>
      <c r="D318" s="132">
        <v>125.3</v>
      </c>
      <c r="E318" s="147"/>
      <c r="F318" s="107"/>
      <c r="G318" s="107"/>
      <c r="H318" s="107"/>
      <c r="I318" s="148"/>
      <c r="J318" s="107"/>
      <c r="K318" s="107"/>
      <c r="L318" s="107"/>
      <c r="M318" s="107"/>
      <c r="N318" s="107"/>
      <c r="O318" s="107"/>
    </row>
    <row r="319" spans="1:15" s="9" customFormat="1" x14ac:dyDescent="0.25">
      <c r="A319" s="122" t="s">
        <v>662</v>
      </c>
      <c r="B319" s="131" t="s">
        <v>96</v>
      </c>
      <c r="C319" s="94" t="s">
        <v>92</v>
      </c>
      <c r="D319" s="132">
        <v>1030.8</v>
      </c>
      <c r="E319" s="147"/>
      <c r="F319" s="107"/>
      <c r="G319" s="107"/>
      <c r="H319" s="107"/>
      <c r="I319" s="148"/>
      <c r="J319" s="107"/>
      <c r="K319" s="107"/>
      <c r="L319" s="107"/>
      <c r="M319" s="107"/>
      <c r="N319" s="107"/>
      <c r="O319" s="107"/>
    </row>
    <row r="320" spans="1:15" s="9" customFormat="1" x14ac:dyDescent="0.25">
      <c r="A320" s="122" t="s">
        <v>663</v>
      </c>
      <c r="B320" s="131" t="s">
        <v>113</v>
      </c>
      <c r="C320" s="94" t="s">
        <v>92</v>
      </c>
      <c r="D320" s="132">
        <v>1151.5999999999999</v>
      </c>
      <c r="E320" s="147"/>
      <c r="F320" s="107"/>
      <c r="G320" s="107"/>
      <c r="H320" s="107"/>
      <c r="I320" s="148"/>
      <c r="J320" s="107"/>
      <c r="K320" s="107"/>
      <c r="L320" s="107"/>
      <c r="M320" s="107"/>
      <c r="N320" s="107"/>
      <c r="O320" s="107"/>
    </row>
    <row r="321" spans="1:17" s="9" customFormat="1" x14ac:dyDescent="0.25">
      <c r="A321" s="122" t="s">
        <v>664</v>
      </c>
      <c r="B321" s="131" t="s">
        <v>94</v>
      </c>
      <c r="C321" s="94" t="s">
        <v>92</v>
      </c>
      <c r="D321" s="132">
        <v>11777.8</v>
      </c>
      <c r="E321" s="147"/>
      <c r="F321" s="107"/>
      <c r="G321" s="107"/>
      <c r="H321" s="107"/>
      <c r="I321" s="148"/>
      <c r="J321" s="107"/>
      <c r="K321" s="107"/>
      <c r="L321" s="107"/>
      <c r="M321" s="107"/>
      <c r="N321" s="107"/>
      <c r="O321" s="107"/>
    </row>
    <row r="322" spans="1:17" s="9" customFormat="1" x14ac:dyDescent="0.25">
      <c r="A322" s="122" t="s">
        <v>665</v>
      </c>
      <c r="B322" s="131" t="s">
        <v>661</v>
      </c>
      <c r="C322" s="124" t="s">
        <v>347</v>
      </c>
      <c r="D322" s="132">
        <v>23</v>
      </c>
      <c r="E322" s="147"/>
      <c r="F322" s="107"/>
      <c r="G322" s="107"/>
      <c r="H322" s="107"/>
      <c r="I322" s="148"/>
      <c r="J322" s="107"/>
      <c r="K322" s="107"/>
      <c r="L322" s="107"/>
      <c r="M322" s="107"/>
      <c r="N322" s="107"/>
      <c r="O322" s="107"/>
    </row>
    <row r="323" spans="1:17" s="9" customFormat="1" ht="26.4" x14ac:dyDescent="0.25">
      <c r="A323" s="122" t="s">
        <v>666</v>
      </c>
      <c r="B323" s="131" t="s">
        <v>637</v>
      </c>
      <c r="C323" s="124" t="s">
        <v>347</v>
      </c>
      <c r="D323" s="132">
        <v>26</v>
      </c>
      <c r="E323" s="147"/>
      <c r="F323" s="107"/>
      <c r="G323" s="107"/>
      <c r="H323" s="107"/>
      <c r="I323" s="148"/>
      <c r="J323" s="107"/>
      <c r="K323" s="107"/>
      <c r="L323" s="107"/>
      <c r="M323" s="107"/>
      <c r="N323" s="107"/>
      <c r="O323" s="107"/>
    </row>
    <row r="324" spans="1:17" s="9" customFormat="1" ht="26.4" x14ac:dyDescent="0.25">
      <c r="A324" s="122" t="s">
        <v>667</v>
      </c>
      <c r="B324" s="131" t="s">
        <v>645</v>
      </c>
      <c r="C324" s="124" t="s">
        <v>347</v>
      </c>
      <c r="D324" s="132">
        <v>19</v>
      </c>
      <c r="E324" s="147"/>
      <c r="F324" s="107"/>
      <c r="G324" s="107"/>
      <c r="H324" s="107"/>
      <c r="I324" s="148"/>
      <c r="J324" s="107"/>
      <c r="K324" s="107"/>
      <c r="L324" s="107"/>
      <c r="M324" s="107"/>
      <c r="N324" s="107"/>
      <c r="O324" s="107"/>
    </row>
    <row r="325" spans="1:17" s="9" customFormat="1" x14ac:dyDescent="0.25">
      <c r="A325" s="64"/>
      <c r="B325" s="128" t="s">
        <v>2566</v>
      </c>
      <c r="C325" s="129"/>
      <c r="D325" s="130"/>
      <c r="E325" s="147"/>
      <c r="F325" s="107"/>
      <c r="G325" s="107"/>
      <c r="H325" s="107"/>
      <c r="I325" s="148"/>
      <c r="J325" s="107"/>
      <c r="K325" s="107"/>
      <c r="L325" s="107"/>
      <c r="M325" s="107"/>
      <c r="N325" s="107"/>
      <c r="O325" s="107"/>
      <c r="Q325" s="156"/>
    </row>
    <row r="326" spans="1:17" s="9" customFormat="1" x14ac:dyDescent="0.25">
      <c r="A326" s="64" t="s">
        <v>669</v>
      </c>
      <c r="B326" s="65" t="s">
        <v>668</v>
      </c>
      <c r="C326" s="66" t="s">
        <v>347</v>
      </c>
      <c r="D326" s="67">
        <v>8</v>
      </c>
      <c r="E326" s="154"/>
      <c r="F326" s="56"/>
      <c r="G326" s="107"/>
      <c r="H326" s="56"/>
      <c r="I326" s="110"/>
      <c r="J326" s="107"/>
      <c r="K326" s="107"/>
      <c r="L326" s="107"/>
      <c r="M326" s="107"/>
      <c r="N326" s="107"/>
      <c r="O326" s="107"/>
    </row>
    <row r="327" spans="1:17" s="9" customFormat="1" x14ac:dyDescent="0.25">
      <c r="A327" s="64" t="s">
        <v>670</v>
      </c>
      <c r="B327" s="65" t="s">
        <v>2567</v>
      </c>
      <c r="C327" s="66" t="s">
        <v>347</v>
      </c>
      <c r="D327" s="67">
        <v>4</v>
      </c>
      <c r="E327" s="154"/>
      <c r="F327" s="56"/>
      <c r="G327" s="107"/>
      <c r="H327" s="56"/>
      <c r="I327" s="110"/>
      <c r="J327" s="107"/>
      <c r="K327" s="107"/>
      <c r="L327" s="107"/>
      <c r="M327" s="107"/>
      <c r="N327" s="107"/>
      <c r="O327" s="107"/>
    </row>
    <row r="328" spans="1:17" s="9" customFormat="1" ht="52.8" x14ac:dyDescent="0.25">
      <c r="A328" s="64" t="s">
        <v>671</v>
      </c>
      <c r="B328" s="131" t="s">
        <v>88</v>
      </c>
      <c r="C328" s="94" t="s">
        <v>89</v>
      </c>
      <c r="D328" s="132">
        <v>1</v>
      </c>
      <c r="E328" s="147"/>
      <c r="F328" s="107"/>
      <c r="G328" s="107"/>
      <c r="H328" s="107"/>
      <c r="I328" s="148"/>
      <c r="J328" s="107"/>
      <c r="K328" s="107"/>
      <c r="L328" s="107"/>
      <c r="M328" s="107"/>
      <c r="N328" s="107"/>
      <c r="O328" s="107"/>
    </row>
    <row r="329" spans="1:17" s="9" customFormat="1" x14ac:dyDescent="0.25">
      <c r="A329" s="64" t="s">
        <v>672</v>
      </c>
      <c r="B329" s="131" t="s">
        <v>94</v>
      </c>
      <c r="C329" s="94" t="s">
        <v>92</v>
      </c>
      <c r="D329" s="132">
        <v>36.6</v>
      </c>
      <c r="E329" s="147"/>
      <c r="F329" s="107"/>
      <c r="G329" s="107"/>
      <c r="H329" s="107"/>
      <c r="I329" s="148"/>
      <c r="J329" s="107"/>
      <c r="K329" s="107"/>
      <c r="L329" s="107"/>
      <c r="M329" s="107"/>
      <c r="N329" s="107"/>
      <c r="O329" s="107"/>
    </row>
    <row r="330" spans="1:17" s="9" customFormat="1" x14ac:dyDescent="0.25">
      <c r="A330" s="64" t="s">
        <v>673</v>
      </c>
      <c r="B330" s="131" t="s">
        <v>375</v>
      </c>
      <c r="C330" s="94" t="s">
        <v>92</v>
      </c>
      <c r="D330" s="132">
        <v>15.5</v>
      </c>
      <c r="E330" s="147"/>
      <c r="F330" s="107"/>
      <c r="G330" s="107"/>
      <c r="H330" s="107"/>
      <c r="I330" s="148"/>
      <c r="J330" s="107"/>
      <c r="K330" s="107"/>
      <c r="L330" s="107"/>
      <c r="M330" s="107"/>
      <c r="N330" s="107"/>
      <c r="O330" s="107"/>
    </row>
    <row r="331" spans="1:17" s="9" customFormat="1" x14ac:dyDescent="0.25">
      <c r="A331" s="64"/>
      <c r="B331" s="128" t="s">
        <v>2568</v>
      </c>
      <c r="C331" s="129"/>
      <c r="D331" s="130"/>
      <c r="E331" s="147"/>
      <c r="F331" s="107"/>
      <c r="G331" s="107"/>
      <c r="H331" s="107"/>
      <c r="I331" s="148"/>
      <c r="J331" s="107"/>
      <c r="K331" s="107"/>
      <c r="L331" s="107"/>
      <c r="M331" s="107"/>
      <c r="N331" s="107"/>
      <c r="O331" s="107"/>
      <c r="Q331" s="156"/>
    </row>
    <row r="332" spans="1:17" s="9" customFormat="1" x14ac:dyDescent="0.25">
      <c r="A332" s="64" t="s">
        <v>674</v>
      </c>
      <c r="B332" s="65" t="s">
        <v>668</v>
      </c>
      <c r="C332" s="66" t="s">
        <v>347</v>
      </c>
      <c r="D332" s="67">
        <v>7</v>
      </c>
      <c r="E332" s="154"/>
      <c r="F332" s="56"/>
      <c r="G332" s="107"/>
      <c r="H332" s="56"/>
      <c r="I332" s="110"/>
      <c r="J332" s="107"/>
      <c r="K332" s="107"/>
      <c r="L332" s="107"/>
      <c r="M332" s="107"/>
      <c r="N332" s="107"/>
      <c r="O332" s="107"/>
    </row>
    <row r="333" spans="1:17" s="9" customFormat="1" x14ac:dyDescent="0.25">
      <c r="A333" s="64" t="s">
        <v>675</v>
      </c>
      <c r="B333" s="65" t="s">
        <v>2569</v>
      </c>
      <c r="C333" s="66" t="s">
        <v>347</v>
      </c>
      <c r="D333" s="67">
        <v>1</v>
      </c>
      <c r="E333" s="154"/>
      <c r="F333" s="56"/>
      <c r="G333" s="107"/>
      <c r="H333" s="56"/>
      <c r="I333" s="110"/>
      <c r="J333" s="107"/>
      <c r="K333" s="107"/>
      <c r="L333" s="107"/>
      <c r="M333" s="107"/>
      <c r="N333" s="107"/>
      <c r="O333" s="107"/>
    </row>
    <row r="334" spans="1:17" s="9" customFormat="1" x14ac:dyDescent="0.25">
      <c r="A334" s="64" t="s">
        <v>676</v>
      </c>
      <c r="B334" s="65" t="s">
        <v>2567</v>
      </c>
      <c r="C334" s="66" t="s">
        <v>347</v>
      </c>
      <c r="D334" s="67">
        <v>4</v>
      </c>
      <c r="E334" s="154"/>
      <c r="F334" s="56"/>
      <c r="G334" s="107"/>
      <c r="H334" s="56"/>
      <c r="I334" s="110"/>
      <c r="J334" s="107"/>
      <c r="K334" s="107"/>
      <c r="L334" s="107"/>
      <c r="M334" s="107"/>
      <c r="N334" s="107"/>
      <c r="O334" s="107"/>
    </row>
    <row r="335" spans="1:17" s="9" customFormat="1" ht="52.8" x14ac:dyDescent="0.25">
      <c r="A335" s="64" t="s">
        <v>677</v>
      </c>
      <c r="B335" s="131" t="s">
        <v>88</v>
      </c>
      <c r="C335" s="94" t="s">
        <v>89</v>
      </c>
      <c r="D335" s="132">
        <v>1</v>
      </c>
      <c r="E335" s="147"/>
      <c r="F335" s="107"/>
      <c r="G335" s="107"/>
      <c r="H335" s="107"/>
      <c r="I335" s="148"/>
      <c r="J335" s="107"/>
      <c r="K335" s="107"/>
      <c r="L335" s="107"/>
      <c r="M335" s="107"/>
      <c r="N335" s="107"/>
      <c r="O335" s="107"/>
    </row>
    <row r="336" spans="1:17" s="9" customFormat="1" x14ac:dyDescent="0.25">
      <c r="A336" s="64" t="s">
        <v>678</v>
      </c>
      <c r="B336" s="131" t="s">
        <v>94</v>
      </c>
      <c r="C336" s="94" t="s">
        <v>92</v>
      </c>
      <c r="D336" s="132">
        <v>36.6</v>
      </c>
      <c r="E336" s="147"/>
      <c r="F336" s="107"/>
      <c r="G336" s="107"/>
      <c r="H336" s="107"/>
      <c r="I336" s="148"/>
      <c r="J336" s="107"/>
      <c r="K336" s="107"/>
      <c r="L336" s="107"/>
      <c r="M336" s="107"/>
      <c r="N336" s="107"/>
      <c r="O336" s="107"/>
    </row>
    <row r="337" spans="1:20" s="9" customFormat="1" x14ac:dyDescent="0.25">
      <c r="A337" s="64" t="s">
        <v>2570</v>
      </c>
      <c r="B337" s="131" t="s">
        <v>375</v>
      </c>
      <c r="C337" s="94" t="s">
        <v>92</v>
      </c>
      <c r="D337" s="132">
        <v>15.5</v>
      </c>
      <c r="E337" s="147"/>
      <c r="F337" s="107"/>
      <c r="G337" s="107"/>
      <c r="H337" s="107"/>
      <c r="I337" s="148"/>
      <c r="J337" s="107"/>
      <c r="K337" s="107"/>
      <c r="L337" s="107"/>
      <c r="M337" s="107"/>
      <c r="N337" s="107"/>
      <c r="O337" s="107"/>
    </row>
    <row r="338" spans="1:20" s="9" customFormat="1" x14ac:dyDescent="0.25">
      <c r="A338" s="64"/>
      <c r="B338" s="128" t="s">
        <v>2571</v>
      </c>
      <c r="C338" s="129"/>
      <c r="D338" s="130"/>
      <c r="E338" s="147"/>
      <c r="F338" s="107"/>
      <c r="G338" s="107"/>
      <c r="H338" s="107"/>
      <c r="I338" s="148"/>
      <c r="J338" s="107"/>
      <c r="K338" s="107"/>
      <c r="L338" s="107"/>
      <c r="M338" s="107"/>
      <c r="N338" s="107"/>
      <c r="O338" s="107"/>
      <c r="Q338" s="156"/>
    </row>
    <row r="339" spans="1:20" s="9" customFormat="1" ht="26.4" x14ac:dyDescent="0.25">
      <c r="A339" s="64" t="s">
        <v>671</v>
      </c>
      <c r="B339" s="65" t="s">
        <v>86</v>
      </c>
      <c r="C339" s="66" t="s">
        <v>75</v>
      </c>
      <c r="D339" s="67">
        <v>0.5</v>
      </c>
      <c r="E339" s="147"/>
      <c r="F339" s="107"/>
      <c r="G339" s="107"/>
      <c r="H339" s="107"/>
      <c r="I339" s="148"/>
      <c r="J339" s="107"/>
      <c r="K339" s="107"/>
      <c r="L339" s="107"/>
      <c r="M339" s="107"/>
      <c r="N339" s="107"/>
      <c r="O339" s="107"/>
    </row>
    <row r="340" spans="1:20" s="9" customFormat="1" x14ac:dyDescent="0.25">
      <c r="A340" s="64" t="s">
        <v>676</v>
      </c>
      <c r="B340" s="65" t="s">
        <v>2572</v>
      </c>
      <c r="C340" s="66" t="s">
        <v>92</v>
      </c>
      <c r="D340" s="151">
        <v>238.6</v>
      </c>
      <c r="E340" s="152"/>
      <c r="F340" s="107"/>
      <c r="G340" s="107"/>
      <c r="H340" s="56"/>
      <c r="I340" s="108"/>
      <c r="J340" s="56"/>
      <c r="K340" s="107"/>
      <c r="L340" s="107"/>
      <c r="M340" s="107"/>
      <c r="N340" s="107"/>
      <c r="O340" s="107"/>
    </row>
    <row r="341" spans="1:20" s="9" customFormat="1" x14ac:dyDescent="0.25">
      <c r="A341" s="64" t="s">
        <v>676</v>
      </c>
      <c r="B341" s="65" t="s">
        <v>2573</v>
      </c>
      <c r="C341" s="66" t="s">
        <v>92</v>
      </c>
      <c r="D341" s="151">
        <v>150</v>
      </c>
      <c r="E341" s="152"/>
      <c r="F341" s="107"/>
      <c r="G341" s="107"/>
      <c r="H341" s="56"/>
      <c r="I341" s="108"/>
      <c r="J341" s="56"/>
      <c r="K341" s="107"/>
      <c r="L341" s="107"/>
      <c r="M341" s="107"/>
      <c r="N341" s="107"/>
      <c r="O341" s="107"/>
    </row>
    <row r="342" spans="1:20" s="9" customFormat="1" x14ac:dyDescent="0.25">
      <c r="A342" s="64" t="s">
        <v>677</v>
      </c>
      <c r="B342" s="65" t="s">
        <v>2574</v>
      </c>
      <c r="C342" s="66" t="s">
        <v>92</v>
      </c>
      <c r="D342" s="151">
        <v>520</v>
      </c>
      <c r="E342" s="152"/>
      <c r="F342" s="107"/>
      <c r="G342" s="107"/>
      <c r="H342" s="56"/>
      <c r="I342" s="108"/>
      <c r="J342" s="56"/>
      <c r="K342" s="107"/>
      <c r="L342" s="107"/>
      <c r="M342" s="107"/>
      <c r="N342" s="107"/>
      <c r="O342" s="107"/>
    </row>
    <row r="343" spans="1:20" ht="39.6" x14ac:dyDescent="0.25">
      <c r="A343" s="64" t="s">
        <v>678</v>
      </c>
      <c r="B343" s="65" t="s">
        <v>440</v>
      </c>
      <c r="C343" s="66" t="s">
        <v>99</v>
      </c>
      <c r="D343" s="153">
        <f>SUM(D340:D342)*29/1000</f>
        <v>26.349400000000003</v>
      </c>
      <c r="E343" s="154"/>
      <c r="F343" s="107"/>
      <c r="G343" s="107"/>
      <c r="H343" s="56"/>
      <c r="I343" s="109"/>
      <c r="J343" s="56"/>
      <c r="K343" s="107"/>
      <c r="L343" s="107"/>
      <c r="M343" s="107"/>
      <c r="N343" s="107"/>
      <c r="O343" s="107"/>
      <c r="Q343" s="155"/>
    </row>
    <row r="344" spans="1:20" s="9" customFormat="1" ht="52.8" x14ac:dyDescent="0.25">
      <c r="A344" s="64" t="s">
        <v>677</v>
      </c>
      <c r="B344" s="131" t="s">
        <v>88</v>
      </c>
      <c r="C344" s="94" t="s">
        <v>89</v>
      </c>
      <c r="D344" s="132">
        <v>0.65200000000000002</v>
      </c>
      <c r="E344" s="147"/>
      <c r="F344" s="107"/>
      <c r="G344" s="107"/>
      <c r="H344" s="107"/>
      <c r="I344" s="148"/>
      <c r="J344" s="107"/>
      <c r="K344" s="107"/>
      <c r="L344" s="107"/>
      <c r="M344" s="107"/>
      <c r="N344" s="107"/>
      <c r="O344" s="107"/>
    </row>
    <row r="345" spans="1:20" s="9" customFormat="1" x14ac:dyDescent="0.25">
      <c r="A345" s="64" t="s">
        <v>678</v>
      </c>
      <c r="B345" s="131" t="s">
        <v>94</v>
      </c>
      <c r="C345" s="94" t="s">
        <v>92</v>
      </c>
      <c r="D345" s="132">
        <v>45</v>
      </c>
      <c r="E345" s="147"/>
      <c r="F345" s="107"/>
      <c r="G345" s="107"/>
      <c r="H345" s="107"/>
      <c r="I345" s="148"/>
      <c r="J345" s="107"/>
      <c r="K345" s="107"/>
      <c r="L345" s="107"/>
      <c r="M345" s="107"/>
      <c r="N345" s="107"/>
      <c r="O345" s="107"/>
    </row>
    <row r="346" spans="1:20" s="9" customFormat="1" x14ac:dyDescent="0.25">
      <c r="A346" s="64" t="s">
        <v>2570</v>
      </c>
      <c r="B346" s="131" t="s">
        <v>375</v>
      </c>
      <c r="C346" s="94" t="s">
        <v>92</v>
      </c>
      <c r="D346" s="132">
        <v>20.2</v>
      </c>
      <c r="E346" s="147"/>
      <c r="F346" s="107"/>
      <c r="G346" s="107"/>
      <c r="H346" s="107"/>
      <c r="I346" s="148"/>
      <c r="J346" s="107"/>
      <c r="K346" s="107"/>
      <c r="L346" s="107"/>
      <c r="M346" s="107"/>
      <c r="N346" s="107"/>
      <c r="O346" s="107"/>
    </row>
    <row r="347" spans="1:20" s="9" customFormat="1" x14ac:dyDescent="0.25">
      <c r="A347" s="119" t="s">
        <v>679</v>
      </c>
      <c r="B347" s="120" t="s">
        <v>178</v>
      </c>
      <c r="C347" s="66"/>
      <c r="D347" s="134"/>
      <c r="E347" s="147"/>
      <c r="F347" s="107"/>
      <c r="G347" s="107"/>
      <c r="H347" s="107"/>
      <c r="I347" s="148"/>
      <c r="J347" s="107"/>
      <c r="K347" s="107"/>
      <c r="L347" s="107"/>
      <c r="M347" s="107"/>
      <c r="N347" s="107"/>
      <c r="O347" s="107"/>
    </row>
    <row r="348" spans="1:20" s="9" customFormat="1" ht="15.6" x14ac:dyDescent="0.25">
      <c r="A348" s="122"/>
      <c r="B348" s="128" t="s">
        <v>179</v>
      </c>
      <c r="C348" s="124" t="s">
        <v>99</v>
      </c>
      <c r="D348" s="134">
        <v>172.8</v>
      </c>
      <c r="E348" s="147"/>
      <c r="F348" s="107"/>
      <c r="G348" s="107"/>
      <c r="H348" s="107"/>
      <c r="I348" s="148"/>
      <c r="J348" s="107"/>
      <c r="K348" s="107"/>
      <c r="L348" s="107"/>
      <c r="M348" s="107"/>
      <c r="N348" s="107"/>
      <c r="O348" s="107"/>
      <c r="Q348" s="156"/>
      <c r="R348" s="156"/>
      <c r="S348" s="156"/>
      <c r="T348" s="156"/>
    </row>
    <row r="349" spans="1:20" s="9" customFormat="1" ht="26.4" x14ac:dyDescent="0.25">
      <c r="A349" s="122" t="s">
        <v>398</v>
      </c>
      <c r="B349" s="240" t="s">
        <v>180</v>
      </c>
      <c r="C349" s="124" t="s">
        <v>99</v>
      </c>
      <c r="D349" s="137">
        <f>D348</f>
        <v>172.8</v>
      </c>
      <c r="E349" s="309"/>
      <c r="F349" s="296"/>
      <c r="G349" s="296"/>
      <c r="H349" s="296"/>
      <c r="I349" s="148"/>
      <c r="J349" s="107"/>
      <c r="K349" s="107"/>
      <c r="L349" s="107"/>
      <c r="M349" s="107"/>
      <c r="N349" s="107"/>
      <c r="O349" s="107"/>
      <c r="Q349" s="156"/>
      <c r="R349" s="156"/>
      <c r="S349" s="156"/>
      <c r="T349" s="156"/>
    </row>
    <row r="350" spans="1:20" s="9" customFormat="1" ht="15.6" x14ac:dyDescent="0.25">
      <c r="A350" s="122" t="s">
        <v>791</v>
      </c>
      <c r="B350" s="240" t="s">
        <v>2575</v>
      </c>
      <c r="C350" s="124" t="s">
        <v>99</v>
      </c>
      <c r="D350" s="137">
        <f>D348</f>
        <v>172.8</v>
      </c>
      <c r="E350" s="309"/>
      <c r="F350" s="296"/>
      <c r="G350" s="296"/>
      <c r="H350" s="296"/>
      <c r="I350" s="148"/>
      <c r="J350" s="107"/>
      <c r="K350" s="107"/>
      <c r="L350" s="107"/>
      <c r="M350" s="107"/>
      <c r="N350" s="107"/>
      <c r="O350" s="107"/>
      <c r="Q350" s="156"/>
      <c r="R350" s="156"/>
      <c r="S350" s="156"/>
      <c r="T350" s="156"/>
    </row>
    <row r="351" spans="1:20" s="9" customFormat="1" ht="15.6" x14ac:dyDescent="0.25">
      <c r="A351" s="122" t="s">
        <v>792</v>
      </c>
      <c r="B351" s="240" t="s">
        <v>181</v>
      </c>
      <c r="C351" s="124" t="s">
        <v>99</v>
      </c>
      <c r="D351" s="137">
        <f>D348</f>
        <v>172.8</v>
      </c>
      <c r="E351" s="309"/>
      <c r="F351" s="296"/>
      <c r="G351" s="296"/>
      <c r="H351" s="296"/>
      <c r="I351" s="148"/>
      <c r="J351" s="107"/>
      <c r="K351" s="107"/>
      <c r="L351" s="107"/>
      <c r="M351" s="107"/>
      <c r="N351" s="107"/>
      <c r="O351" s="107"/>
      <c r="Q351" s="156"/>
      <c r="R351" s="156"/>
      <c r="S351" s="156"/>
      <c r="T351" s="156"/>
    </row>
    <row r="352" spans="1:20" s="9" customFormat="1" ht="15.6" x14ac:dyDescent="0.25">
      <c r="A352" s="122"/>
      <c r="B352" s="323" t="s">
        <v>182</v>
      </c>
      <c r="C352" s="124" t="s">
        <v>99</v>
      </c>
      <c r="D352" s="134">
        <v>935.1</v>
      </c>
      <c r="E352" s="309"/>
      <c r="F352" s="296"/>
      <c r="G352" s="296"/>
      <c r="H352" s="296"/>
      <c r="I352" s="148"/>
      <c r="J352" s="107"/>
      <c r="K352" s="107"/>
      <c r="L352" s="107"/>
      <c r="M352" s="107"/>
      <c r="N352" s="107"/>
      <c r="O352" s="107"/>
      <c r="Q352" s="156"/>
      <c r="R352" s="156"/>
      <c r="S352" s="156"/>
      <c r="T352" s="156"/>
    </row>
    <row r="353" spans="1:20" s="9" customFormat="1" ht="26.4" x14ac:dyDescent="0.25">
      <c r="A353" s="122" t="s">
        <v>793</v>
      </c>
      <c r="B353" s="240" t="s">
        <v>183</v>
      </c>
      <c r="C353" s="124" t="s">
        <v>99</v>
      </c>
      <c r="D353" s="134">
        <f>D352*0.25</f>
        <v>233.77500000000001</v>
      </c>
      <c r="E353" s="309"/>
      <c r="F353" s="296"/>
      <c r="G353" s="296"/>
      <c r="H353" s="296"/>
      <c r="I353" s="148"/>
      <c r="J353" s="107"/>
      <c r="K353" s="107"/>
      <c r="L353" s="107"/>
      <c r="M353" s="107"/>
      <c r="N353" s="107"/>
      <c r="O353" s="107"/>
      <c r="Q353" s="156"/>
      <c r="R353" s="156"/>
      <c r="S353" s="156"/>
      <c r="T353" s="156"/>
    </row>
    <row r="354" spans="1:20" s="9" customFormat="1" ht="26.4" x14ac:dyDescent="0.25">
      <c r="A354" s="122" t="s">
        <v>794</v>
      </c>
      <c r="B354" s="240" t="s">
        <v>180</v>
      </c>
      <c r="C354" s="124" t="s">
        <v>99</v>
      </c>
      <c r="D354" s="137">
        <f>D352</f>
        <v>935.1</v>
      </c>
      <c r="E354" s="309"/>
      <c r="F354" s="296"/>
      <c r="G354" s="296"/>
      <c r="H354" s="296"/>
      <c r="I354" s="148"/>
      <c r="J354" s="107"/>
      <c r="K354" s="107"/>
      <c r="L354" s="107"/>
      <c r="M354" s="107"/>
      <c r="N354" s="107"/>
      <c r="O354" s="107"/>
      <c r="Q354" s="156"/>
      <c r="R354" s="156"/>
      <c r="S354" s="156"/>
      <c r="T354" s="156"/>
    </row>
    <row r="355" spans="1:20" s="9" customFormat="1" ht="15.6" x14ac:dyDescent="0.25">
      <c r="A355" s="122" t="s">
        <v>795</v>
      </c>
      <c r="B355" s="240" t="s">
        <v>2576</v>
      </c>
      <c r="C355" s="124" t="s">
        <v>99</v>
      </c>
      <c r="D355" s="137">
        <f>D352</f>
        <v>935.1</v>
      </c>
      <c r="E355" s="147"/>
      <c r="F355" s="107"/>
      <c r="G355" s="107"/>
      <c r="H355" s="107"/>
      <c r="I355" s="148"/>
      <c r="J355" s="107"/>
      <c r="K355" s="107"/>
      <c r="L355" s="107"/>
      <c r="M355" s="107"/>
      <c r="N355" s="107"/>
      <c r="O355" s="107"/>
      <c r="Q355" s="156"/>
      <c r="R355" s="156"/>
      <c r="S355" s="156"/>
      <c r="T355" s="156"/>
    </row>
    <row r="356" spans="1:20" s="9" customFormat="1" ht="15.6" x14ac:dyDescent="0.25">
      <c r="A356" s="122" t="s">
        <v>796</v>
      </c>
      <c r="B356" s="240" t="s">
        <v>181</v>
      </c>
      <c r="C356" s="124" t="s">
        <v>99</v>
      </c>
      <c r="D356" s="137">
        <f>D352</f>
        <v>935.1</v>
      </c>
      <c r="E356" s="147"/>
      <c r="F356" s="107"/>
      <c r="G356" s="107"/>
      <c r="H356" s="107"/>
      <c r="I356" s="148"/>
      <c r="J356" s="107"/>
      <c r="K356" s="107"/>
      <c r="L356" s="107"/>
      <c r="M356" s="107"/>
      <c r="N356" s="107"/>
      <c r="O356" s="107"/>
      <c r="Q356" s="156"/>
      <c r="R356" s="156"/>
      <c r="S356" s="156"/>
      <c r="T356" s="156"/>
    </row>
    <row r="357" spans="1:20" s="9" customFormat="1" ht="15.6" x14ac:dyDescent="0.25">
      <c r="A357" s="122"/>
      <c r="B357" s="128" t="s">
        <v>184</v>
      </c>
      <c r="C357" s="124" t="s">
        <v>99</v>
      </c>
      <c r="D357" s="134">
        <v>57</v>
      </c>
      <c r="E357" s="147"/>
      <c r="F357" s="107"/>
      <c r="G357" s="107"/>
      <c r="H357" s="107"/>
      <c r="I357" s="148"/>
      <c r="J357" s="107"/>
      <c r="K357" s="107"/>
      <c r="L357" s="107"/>
      <c r="M357" s="107"/>
      <c r="N357" s="107"/>
      <c r="O357" s="107"/>
      <c r="Q357" s="156"/>
      <c r="R357" s="156"/>
      <c r="S357" s="156"/>
      <c r="T357" s="156"/>
    </row>
    <row r="358" spans="1:20" s="9" customFormat="1" ht="15.6" x14ac:dyDescent="0.25">
      <c r="A358" s="122" t="s">
        <v>797</v>
      </c>
      <c r="B358" s="22" t="s">
        <v>185</v>
      </c>
      <c r="C358" s="124" t="s">
        <v>99</v>
      </c>
      <c r="D358" s="137">
        <f>D357</f>
        <v>57</v>
      </c>
      <c r="E358" s="147"/>
      <c r="F358" s="107"/>
      <c r="G358" s="107"/>
      <c r="H358" s="107"/>
      <c r="I358" s="148"/>
      <c r="J358" s="107"/>
      <c r="K358" s="107"/>
      <c r="L358" s="107"/>
      <c r="M358" s="107"/>
      <c r="N358" s="107"/>
      <c r="O358" s="107"/>
      <c r="Q358" s="156"/>
      <c r="R358" s="156"/>
      <c r="S358" s="156"/>
      <c r="T358" s="156"/>
    </row>
    <row r="359" spans="1:20" s="9" customFormat="1" ht="15.6" x14ac:dyDescent="0.25">
      <c r="A359" s="122"/>
      <c r="B359" s="128" t="s">
        <v>186</v>
      </c>
      <c r="C359" s="124" t="s">
        <v>99</v>
      </c>
      <c r="D359" s="136">
        <v>31.2</v>
      </c>
      <c r="E359" s="147"/>
      <c r="F359" s="107"/>
      <c r="G359" s="107"/>
      <c r="H359" s="107"/>
      <c r="I359" s="148"/>
      <c r="J359" s="107"/>
      <c r="K359" s="107"/>
      <c r="L359" s="107"/>
      <c r="M359" s="107"/>
      <c r="N359" s="107"/>
      <c r="O359" s="107"/>
      <c r="Q359" s="156"/>
      <c r="R359" s="156"/>
      <c r="S359" s="156"/>
      <c r="T359" s="156"/>
    </row>
    <row r="360" spans="1:20" s="9" customFormat="1" ht="26.4" x14ac:dyDescent="0.25">
      <c r="A360" s="122" t="s">
        <v>798</v>
      </c>
      <c r="B360" s="22" t="s">
        <v>183</v>
      </c>
      <c r="C360" s="124" t="s">
        <v>89</v>
      </c>
      <c r="D360" s="134">
        <f>D359*0.25</f>
        <v>7.8</v>
      </c>
      <c r="E360" s="147"/>
      <c r="F360" s="107"/>
      <c r="G360" s="107"/>
      <c r="H360" s="107"/>
      <c r="I360" s="148"/>
      <c r="J360" s="107"/>
      <c r="K360" s="107"/>
      <c r="L360" s="107"/>
      <c r="M360" s="107"/>
      <c r="N360" s="107"/>
      <c r="O360" s="107"/>
      <c r="Q360" s="156"/>
      <c r="R360" s="156"/>
      <c r="S360" s="156"/>
      <c r="T360" s="156"/>
    </row>
    <row r="361" spans="1:20" s="9" customFormat="1" ht="15.6" x14ac:dyDescent="0.25">
      <c r="A361" s="122" t="s">
        <v>799</v>
      </c>
      <c r="B361" s="22" t="s">
        <v>185</v>
      </c>
      <c r="C361" s="124" t="s">
        <v>99</v>
      </c>
      <c r="D361" s="136">
        <f>D359</f>
        <v>31.2</v>
      </c>
      <c r="E361" s="147"/>
      <c r="F361" s="107"/>
      <c r="G361" s="107"/>
      <c r="H361" s="107"/>
      <c r="I361" s="148"/>
      <c r="J361" s="107"/>
      <c r="K361" s="107"/>
      <c r="L361" s="107"/>
      <c r="M361" s="107"/>
      <c r="N361" s="107"/>
      <c r="O361" s="107"/>
      <c r="Q361" s="156"/>
      <c r="R361" s="156"/>
      <c r="S361" s="156"/>
      <c r="T361" s="156"/>
    </row>
    <row r="362" spans="1:20" s="9" customFormat="1" ht="15.6" x14ac:dyDescent="0.25">
      <c r="A362" s="122"/>
      <c r="B362" s="128" t="s">
        <v>187</v>
      </c>
      <c r="C362" s="124" t="s">
        <v>99</v>
      </c>
      <c r="D362" s="136">
        <v>30.4</v>
      </c>
      <c r="E362" s="147"/>
      <c r="F362" s="107"/>
      <c r="G362" s="107"/>
      <c r="H362" s="107"/>
      <c r="I362" s="148"/>
      <c r="J362" s="107"/>
      <c r="K362" s="107"/>
      <c r="L362" s="107"/>
      <c r="M362" s="107"/>
      <c r="N362" s="107"/>
      <c r="O362" s="107"/>
      <c r="Q362" s="156"/>
      <c r="R362" s="156"/>
      <c r="S362" s="156"/>
      <c r="T362" s="156"/>
    </row>
    <row r="363" spans="1:20" s="9" customFormat="1" ht="26.4" x14ac:dyDescent="0.25">
      <c r="A363" s="122" t="s">
        <v>800</v>
      </c>
      <c r="B363" s="22" t="s">
        <v>188</v>
      </c>
      <c r="C363" s="124" t="s">
        <v>89</v>
      </c>
      <c r="D363" s="134">
        <f>D362*0.2</f>
        <v>6.08</v>
      </c>
      <c r="E363" s="147"/>
      <c r="F363" s="107"/>
      <c r="G363" s="107"/>
      <c r="H363" s="107"/>
      <c r="I363" s="148"/>
      <c r="J363" s="107"/>
      <c r="K363" s="107"/>
      <c r="L363" s="107"/>
      <c r="M363" s="107"/>
      <c r="N363" s="107"/>
      <c r="O363" s="107"/>
      <c r="Q363" s="156"/>
      <c r="R363" s="156"/>
      <c r="S363" s="156"/>
      <c r="T363" s="156"/>
    </row>
    <row r="364" spans="1:20" s="9" customFormat="1" ht="26.4" x14ac:dyDescent="0.25">
      <c r="A364" s="122" t="s">
        <v>801</v>
      </c>
      <c r="B364" s="22" t="s">
        <v>189</v>
      </c>
      <c r="C364" s="124" t="s">
        <v>99</v>
      </c>
      <c r="D364" s="137">
        <f>D362</f>
        <v>30.4</v>
      </c>
      <c r="E364" s="147"/>
      <c r="F364" s="107"/>
      <c r="G364" s="107"/>
      <c r="H364" s="107"/>
      <c r="I364" s="148"/>
      <c r="J364" s="107"/>
      <c r="K364" s="107"/>
      <c r="L364" s="107"/>
      <c r="M364" s="107"/>
      <c r="N364" s="107"/>
      <c r="O364" s="107"/>
      <c r="Q364" s="156"/>
      <c r="R364" s="156"/>
      <c r="S364" s="156"/>
      <c r="T364" s="156"/>
    </row>
    <row r="365" spans="1:20" s="9" customFormat="1" ht="15.6" x14ac:dyDescent="0.25">
      <c r="A365" s="122" t="s">
        <v>802</v>
      </c>
      <c r="B365" s="22" t="s">
        <v>190</v>
      </c>
      <c r="C365" s="124" t="s">
        <v>99</v>
      </c>
      <c r="D365" s="137">
        <f>D362</f>
        <v>30.4</v>
      </c>
      <c r="E365" s="147"/>
      <c r="F365" s="107"/>
      <c r="G365" s="107"/>
      <c r="H365" s="107"/>
      <c r="I365" s="148"/>
      <c r="J365" s="107"/>
      <c r="K365" s="107"/>
      <c r="L365" s="107"/>
      <c r="M365" s="107"/>
      <c r="N365" s="107"/>
      <c r="O365" s="107"/>
    </row>
    <row r="366" spans="1:20" s="9" customFormat="1" ht="15.6" x14ac:dyDescent="0.25">
      <c r="A366" s="122" t="s">
        <v>803</v>
      </c>
      <c r="B366" s="123" t="s">
        <v>191</v>
      </c>
      <c r="C366" s="124" t="s">
        <v>99</v>
      </c>
      <c r="D366" s="137">
        <f>D362</f>
        <v>30.4</v>
      </c>
      <c r="E366" s="147"/>
      <c r="F366" s="107"/>
      <c r="G366" s="107"/>
      <c r="H366" s="107"/>
      <c r="I366" s="148"/>
      <c r="J366" s="107"/>
      <c r="K366" s="107"/>
      <c r="L366" s="107"/>
      <c r="M366" s="107"/>
      <c r="N366" s="107"/>
      <c r="O366" s="107"/>
    </row>
    <row r="367" spans="1:20" s="9" customFormat="1" ht="26.4" x14ac:dyDescent="0.25">
      <c r="A367" s="122" t="s">
        <v>804</v>
      </c>
      <c r="B367" s="22" t="s">
        <v>192</v>
      </c>
      <c r="C367" s="124" t="s">
        <v>99</v>
      </c>
      <c r="D367" s="137">
        <f>D362</f>
        <v>30.4</v>
      </c>
      <c r="E367" s="147"/>
      <c r="F367" s="107"/>
      <c r="G367" s="107"/>
      <c r="H367" s="107"/>
      <c r="I367" s="148"/>
      <c r="J367" s="107"/>
      <c r="K367" s="107"/>
      <c r="L367" s="107"/>
      <c r="M367" s="107"/>
      <c r="N367" s="107"/>
      <c r="O367" s="107"/>
    </row>
    <row r="368" spans="1:20" s="9" customFormat="1" ht="26.4" x14ac:dyDescent="0.25">
      <c r="A368" s="122" t="s">
        <v>805</v>
      </c>
      <c r="B368" s="22" t="s">
        <v>193</v>
      </c>
      <c r="C368" s="124" t="s">
        <v>99</v>
      </c>
      <c r="D368" s="137">
        <f>D362</f>
        <v>30.4</v>
      </c>
      <c r="E368" s="147"/>
      <c r="F368" s="107"/>
      <c r="G368" s="107"/>
      <c r="H368" s="107"/>
      <c r="I368" s="148"/>
      <c r="J368" s="107"/>
      <c r="K368" s="107"/>
      <c r="L368" s="107"/>
      <c r="M368" s="107"/>
      <c r="N368" s="107"/>
      <c r="O368" s="107"/>
      <c r="Q368" s="156"/>
    </row>
    <row r="369" spans="1:17" s="9" customFormat="1" ht="15.6" x14ac:dyDescent="0.25">
      <c r="A369" s="122"/>
      <c r="B369" s="323" t="s">
        <v>194</v>
      </c>
      <c r="C369" s="124" t="s">
        <v>99</v>
      </c>
      <c r="D369" s="136">
        <v>108.1</v>
      </c>
      <c r="E369" s="147"/>
      <c r="F369" s="107"/>
      <c r="G369" s="107"/>
      <c r="H369" s="107"/>
      <c r="I369" s="148"/>
      <c r="J369" s="107"/>
      <c r="K369" s="107"/>
      <c r="L369" s="107"/>
      <c r="M369" s="107"/>
      <c r="N369" s="107"/>
      <c r="O369" s="107"/>
      <c r="Q369" s="156"/>
    </row>
    <row r="370" spans="1:17" s="9" customFormat="1" ht="15.6" x14ac:dyDescent="0.25">
      <c r="A370" s="122" t="s">
        <v>806</v>
      </c>
      <c r="B370" s="22" t="s">
        <v>195</v>
      </c>
      <c r="C370" s="124" t="s">
        <v>99</v>
      </c>
      <c r="D370" s="136">
        <f>D369</f>
        <v>108.1</v>
      </c>
      <c r="E370" s="147"/>
      <c r="F370" s="107"/>
      <c r="G370" s="107"/>
      <c r="H370" s="107"/>
      <c r="I370" s="148"/>
      <c r="J370" s="107"/>
      <c r="K370" s="107"/>
      <c r="L370" s="107"/>
      <c r="M370" s="107"/>
      <c r="N370" s="107"/>
      <c r="O370" s="107"/>
      <c r="Q370" s="156"/>
    </row>
    <row r="371" spans="1:17" s="9" customFormat="1" ht="15.6" x14ac:dyDescent="0.25">
      <c r="A371" s="122" t="s">
        <v>807</v>
      </c>
      <c r="B371" s="22" t="s">
        <v>196</v>
      </c>
      <c r="C371" s="124" t="s">
        <v>99</v>
      </c>
      <c r="D371" s="136">
        <f>D369</f>
        <v>108.1</v>
      </c>
      <c r="E371" s="147"/>
      <c r="F371" s="107"/>
      <c r="G371" s="107"/>
      <c r="H371" s="107"/>
      <c r="I371" s="148"/>
      <c r="J371" s="107"/>
      <c r="K371" s="107"/>
      <c r="L371" s="107"/>
      <c r="M371" s="107"/>
      <c r="N371" s="107"/>
      <c r="O371" s="107"/>
      <c r="Q371" s="156"/>
    </row>
    <row r="372" spans="1:17" s="9" customFormat="1" ht="15.6" x14ac:dyDescent="0.25">
      <c r="A372" s="122"/>
      <c r="B372" s="128" t="s">
        <v>197</v>
      </c>
      <c r="C372" s="124" t="s">
        <v>99</v>
      </c>
      <c r="D372" s="136">
        <v>228</v>
      </c>
      <c r="E372" s="147"/>
      <c r="F372" s="107"/>
      <c r="G372" s="107"/>
      <c r="H372" s="107"/>
      <c r="I372" s="148"/>
      <c r="J372" s="107"/>
      <c r="K372" s="107"/>
      <c r="L372" s="107"/>
      <c r="M372" s="107"/>
      <c r="N372" s="107"/>
      <c r="O372" s="107"/>
      <c r="Q372" s="156"/>
    </row>
    <row r="373" spans="1:17" s="9" customFormat="1" ht="26.4" x14ac:dyDescent="0.25">
      <c r="A373" s="122" t="s">
        <v>808</v>
      </c>
      <c r="B373" s="22" t="s">
        <v>198</v>
      </c>
      <c r="C373" s="124" t="s">
        <v>99</v>
      </c>
      <c r="D373" s="136">
        <f>D372</f>
        <v>228</v>
      </c>
      <c r="E373" s="147"/>
      <c r="F373" s="107"/>
      <c r="G373" s="107"/>
      <c r="H373" s="107"/>
      <c r="I373" s="148"/>
      <c r="J373" s="107"/>
      <c r="K373" s="107"/>
      <c r="L373" s="107"/>
      <c r="M373" s="107"/>
      <c r="N373" s="107"/>
      <c r="O373" s="107"/>
      <c r="Q373" s="156"/>
    </row>
    <row r="374" spans="1:17" s="9" customFormat="1" ht="26.4" x14ac:dyDescent="0.25">
      <c r="A374" s="122" t="s">
        <v>809</v>
      </c>
      <c r="B374" s="22" t="s">
        <v>348</v>
      </c>
      <c r="C374" s="124" t="s">
        <v>99</v>
      </c>
      <c r="D374" s="136">
        <f>D372</f>
        <v>228</v>
      </c>
      <c r="E374" s="147"/>
      <c r="F374" s="107"/>
      <c r="G374" s="107"/>
      <c r="H374" s="107"/>
      <c r="I374" s="148"/>
      <c r="J374" s="107"/>
      <c r="K374" s="107"/>
      <c r="L374" s="107"/>
      <c r="M374" s="107"/>
      <c r="N374" s="107"/>
      <c r="O374" s="107"/>
    </row>
    <row r="375" spans="1:17" s="9" customFormat="1" ht="15.6" x14ac:dyDescent="0.25">
      <c r="A375" s="122" t="s">
        <v>810</v>
      </c>
      <c r="B375" s="22" t="s">
        <v>200</v>
      </c>
      <c r="C375" s="124" t="s">
        <v>99</v>
      </c>
      <c r="D375" s="136">
        <f>D372</f>
        <v>228</v>
      </c>
      <c r="E375" s="147"/>
      <c r="F375" s="107"/>
      <c r="G375" s="107"/>
      <c r="H375" s="107"/>
      <c r="I375" s="148"/>
      <c r="J375" s="107"/>
      <c r="K375" s="107"/>
      <c r="L375" s="107"/>
      <c r="M375" s="107"/>
      <c r="N375" s="107"/>
      <c r="O375" s="107"/>
    </row>
    <row r="376" spans="1:17" s="9" customFormat="1" ht="15.6" x14ac:dyDescent="0.25">
      <c r="A376" s="122"/>
      <c r="B376" s="128" t="s">
        <v>201</v>
      </c>
      <c r="C376" s="124" t="s">
        <v>99</v>
      </c>
      <c r="D376" s="136">
        <v>11.6</v>
      </c>
      <c r="E376" s="147"/>
      <c r="F376" s="107"/>
      <c r="G376" s="107"/>
      <c r="H376" s="107"/>
      <c r="I376" s="148"/>
      <c r="J376" s="107"/>
      <c r="K376" s="107"/>
      <c r="L376" s="107"/>
      <c r="M376" s="107"/>
      <c r="N376" s="107"/>
      <c r="O376" s="107"/>
    </row>
    <row r="377" spans="1:17" s="9" customFormat="1" ht="26.4" x14ac:dyDescent="0.25">
      <c r="A377" s="122" t="s">
        <v>811</v>
      </c>
      <c r="B377" s="22" t="s">
        <v>198</v>
      </c>
      <c r="C377" s="124" t="s">
        <v>99</v>
      </c>
      <c r="D377" s="136">
        <f>D376</f>
        <v>11.6</v>
      </c>
      <c r="E377" s="147"/>
      <c r="F377" s="107"/>
      <c r="G377" s="107"/>
      <c r="H377" s="107"/>
      <c r="I377" s="148"/>
      <c r="J377" s="107"/>
      <c r="K377" s="107"/>
      <c r="L377" s="107"/>
      <c r="M377" s="107"/>
      <c r="N377" s="107"/>
      <c r="O377" s="107"/>
    </row>
    <row r="378" spans="1:17" s="9" customFormat="1" ht="26.4" x14ac:dyDescent="0.25">
      <c r="A378" s="122" t="s">
        <v>812</v>
      </c>
      <c r="B378" s="22" t="s">
        <v>199</v>
      </c>
      <c r="C378" s="124" t="s">
        <v>99</v>
      </c>
      <c r="D378" s="136">
        <f>D376</f>
        <v>11.6</v>
      </c>
      <c r="E378" s="147"/>
      <c r="F378" s="107"/>
      <c r="G378" s="107"/>
      <c r="H378" s="107"/>
      <c r="I378" s="148"/>
      <c r="J378" s="107"/>
      <c r="K378" s="107"/>
      <c r="L378" s="107"/>
      <c r="M378" s="107"/>
      <c r="N378" s="107"/>
      <c r="O378" s="107"/>
    </row>
    <row r="379" spans="1:17" s="9" customFormat="1" ht="15.6" x14ac:dyDescent="0.25">
      <c r="A379" s="122" t="s">
        <v>813</v>
      </c>
      <c r="B379" s="22" t="s">
        <v>200</v>
      </c>
      <c r="C379" s="124" t="s">
        <v>99</v>
      </c>
      <c r="D379" s="136">
        <f>D376</f>
        <v>11.6</v>
      </c>
      <c r="E379" s="147"/>
      <c r="F379" s="107"/>
      <c r="G379" s="107"/>
      <c r="H379" s="107"/>
      <c r="I379" s="148"/>
      <c r="J379" s="107"/>
      <c r="K379" s="107"/>
      <c r="L379" s="107"/>
      <c r="M379" s="107"/>
      <c r="N379" s="107"/>
      <c r="O379" s="107"/>
    </row>
    <row r="380" spans="1:17" s="9" customFormat="1" ht="15.6" x14ac:dyDescent="0.25">
      <c r="A380" s="122"/>
      <c r="B380" s="128" t="s">
        <v>202</v>
      </c>
      <c r="C380" s="124" t="s">
        <v>99</v>
      </c>
      <c r="D380" s="136">
        <v>47.7</v>
      </c>
      <c r="E380" s="147"/>
      <c r="F380" s="107"/>
      <c r="G380" s="107"/>
      <c r="H380" s="107"/>
      <c r="I380" s="148"/>
      <c r="J380" s="107"/>
      <c r="K380" s="107"/>
      <c r="L380" s="107"/>
      <c r="M380" s="107"/>
      <c r="N380" s="107"/>
      <c r="O380" s="107"/>
    </row>
    <row r="381" spans="1:17" s="9" customFormat="1" ht="26.4" x14ac:dyDescent="0.25">
      <c r="A381" s="122" t="s">
        <v>814</v>
      </c>
      <c r="B381" s="22" t="s">
        <v>199</v>
      </c>
      <c r="C381" s="124" t="s">
        <v>99</v>
      </c>
      <c r="D381" s="136">
        <f>D380</f>
        <v>47.7</v>
      </c>
      <c r="E381" s="147"/>
      <c r="F381" s="107"/>
      <c r="G381" s="107"/>
      <c r="H381" s="107"/>
      <c r="I381" s="148"/>
      <c r="J381" s="107"/>
      <c r="K381" s="107"/>
      <c r="L381" s="107"/>
      <c r="M381" s="107"/>
      <c r="N381" s="107"/>
      <c r="O381" s="107"/>
    </row>
    <row r="382" spans="1:17" s="9" customFormat="1" ht="15.6" x14ac:dyDescent="0.25">
      <c r="A382" s="122" t="s">
        <v>815</v>
      </c>
      <c r="B382" s="22" t="s">
        <v>203</v>
      </c>
      <c r="C382" s="124" t="s">
        <v>99</v>
      </c>
      <c r="D382" s="136">
        <f>D380</f>
        <v>47.7</v>
      </c>
      <c r="E382" s="147"/>
      <c r="F382" s="107"/>
      <c r="G382" s="107"/>
      <c r="H382" s="107"/>
      <c r="I382" s="148"/>
      <c r="J382" s="107"/>
      <c r="K382" s="107"/>
      <c r="L382" s="107"/>
      <c r="M382" s="107"/>
      <c r="N382" s="107"/>
      <c r="O382" s="107"/>
    </row>
    <row r="383" spans="1:17" s="9" customFormat="1" x14ac:dyDescent="0.25">
      <c r="A383" s="119" t="s">
        <v>692</v>
      </c>
      <c r="B383" s="120" t="s">
        <v>204</v>
      </c>
      <c r="C383" s="135"/>
      <c r="D383" s="136"/>
      <c r="E383" s="147"/>
      <c r="F383" s="107"/>
      <c r="G383" s="107"/>
      <c r="H383" s="107"/>
      <c r="I383" s="148"/>
      <c r="J383" s="107"/>
      <c r="K383" s="107"/>
      <c r="L383" s="107"/>
      <c r="M383" s="107"/>
      <c r="N383" s="107"/>
      <c r="O383" s="107"/>
    </row>
    <row r="384" spans="1:17" s="9" customFormat="1" ht="15.6" x14ac:dyDescent="0.25">
      <c r="A384" s="122"/>
      <c r="B384" s="128" t="s">
        <v>205</v>
      </c>
      <c r="C384" s="124" t="s">
        <v>99</v>
      </c>
      <c r="D384" s="136">
        <v>59.3</v>
      </c>
      <c r="E384" s="147"/>
      <c r="F384" s="107"/>
      <c r="G384" s="107"/>
      <c r="H384" s="107"/>
      <c r="I384" s="148"/>
      <c r="J384" s="107"/>
      <c r="K384" s="107"/>
      <c r="L384" s="107"/>
      <c r="M384" s="107"/>
      <c r="N384" s="107"/>
      <c r="O384" s="107"/>
    </row>
    <row r="385" spans="1:15" s="9" customFormat="1" ht="66" x14ac:dyDescent="0.25">
      <c r="A385" s="122" t="s">
        <v>820</v>
      </c>
      <c r="B385" s="22" t="s">
        <v>349</v>
      </c>
      <c r="C385" s="124" t="s">
        <v>99</v>
      </c>
      <c r="D385" s="136">
        <f>D384</f>
        <v>59.3</v>
      </c>
      <c r="E385" s="147"/>
      <c r="F385" s="107"/>
      <c r="G385" s="107"/>
      <c r="H385" s="107"/>
      <c r="I385" s="148"/>
      <c r="J385" s="107"/>
      <c r="K385" s="107"/>
      <c r="L385" s="107"/>
      <c r="M385" s="107"/>
      <c r="N385" s="107"/>
      <c r="O385" s="107"/>
    </row>
    <row r="386" spans="1:15" s="9" customFormat="1" ht="15.6" x14ac:dyDescent="0.25">
      <c r="A386" s="122"/>
      <c r="B386" s="128" t="s">
        <v>206</v>
      </c>
      <c r="C386" s="124" t="s">
        <v>99</v>
      </c>
      <c r="D386" s="136">
        <v>85.5</v>
      </c>
      <c r="E386" s="147"/>
      <c r="F386" s="107"/>
      <c r="G386" s="107"/>
      <c r="H386" s="107"/>
      <c r="I386" s="148"/>
      <c r="J386" s="107"/>
      <c r="K386" s="107"/>
      <c r="L386" s="107"/>
      <c r="M386" s="107"/>
      <c r="N386" s="107"/>
      <c r="O386" s="107"/>
    </row>
    <row r="387" spans="1:15" s="9" customFormat="1" ht="92.4" x14ac:dyDescent="0.25">
      <c r="A387" s="122" t="s">
        <v>2577</v>
      </c>
      <c r="B387" s="22" t="s">
        <v>350</v>
      </c>
      <c r="C387" s="124" t="s">
        <v>99</v>
      </c>
      <c r="D387" s="136">
        <f>D386</f>
        <v>85.5</v>
      </c>
      <c r="E387" s="147"/>
      <c r="F387" s="107"/>
      <c r="G387" s="107"/>
      <c r="H387" s="107"/>
      <c r="I387" s="148"/>
      <c r="J387" s="107"/>
      <c r="K387" s="107"/>
      <c r="L387" s="107"/>
      <c r="M387" s="107"/>
      <c r="N387" s="107"/>
      <c r="O387" s="107"/>
    </row>
    <row r="388" spans="1:15" s="9" customFormat="1" ht="15.6" x14ac:dyDescent="0.25">
      <c r="A388" s="122"/>
      <c r="B388" s="128" t="s">
        <v>207</v>
      </c>
      <c r="C388" s="124" t="s">
        <v>99</v>
      </c>
      <c r="D388" s="136">
        <v>623.9</v>
      </c>
      <c r="E388" s="147"/>
      <c r="F388" s="107"/>
      <c r="G388" s="107"/>
      <c r="H388" s="107"/>
      <c r="I388" s="148"/>
      <c r="J388" s="107"/>
      <c r="K388" s="107"/>
      <c r="L388" s="107"/>
      <c r="M388" s="107"/>
      <c r="N388" s="107"/>
      <c r="O388" s="107"/>
    </row>
    <row r="389" spans="1:15" s="9" customFormat="1" ht="66" x14ac:dyDescent="0.25">
      <c r="A389" s="122" t="s">
        <v>822</v>
      </c>
      <c r="B389" s="22" t="s">
        <v>351</v>
      </c>
      <c r="C389" s="124" t="s">
        <v>99</v>
      </c>
      <c r="D389" s="136">
        <f>D388</f>
        <v>623.9</v>
      </c>
      <c r="E389" s="147"/>
      <c r="F389" s="107"/>
      <c r="G389" s="107"/>
      <c r="H389" s="107"/>
      <c r="I389" s="148"/>
      <c r="J389" s="107"/>
      <c r="K389" s="107"/>
      <c r="L389" s="107"/>
      <c r="M389" s="107"/>
      <c r="N389" s="107"/>
      <c r="O389" s="107"/>
    </row>
    <row r="390" spans="1:15" s="9" customFormat="1" ht="15.6" x14ac:dyDescent="0.25">
      <c r="A390" s="122"/>
      <c r="B390" s="128" t="s">
        <v>208</v>
      </c>
      <c r="C390" s="124" t="s">
        <v>99</v>
      </c>
      <c r="D390" s="136">
        <v>93.7</v>
      </c>
      <c r="E390" s="147"/>
      <c r="F390" s="107"/>
      <c r="G390" s="107"/>
      <c r="H390" s="107"/>
      <c r="I390" s="148"/>
      <c r="J390" s="107"/>
      <c r="K390" s="107"/>
      <c r="L390" s="107"/>
      <c r="M390" s="107"/>
      <c r="N390" s="107"/>
      <c r="O390" s="107"/>
    </row>
    <row r="391" spans="1:15" s="9" customFormat="1" ht="92.4" x14ac:dyDescent="0.25">
      <c r="A391" s="122" t="s">
        <v>823</v>
      </c>
      <c r="B391" s="22" t="s">
        <v>352</v>
      </c>
      <c r="C391" s="124" t="s">
        <v>99</v>
      </c>
      <c r="D391" s="136">
        <f>D390</f>
        <v>93.7</v>
      </c>
      <c r="E391" s="147"/>
      <c r="F391" s="107"/>
      <c r="G391" s="107"/>
      <c r="H391" s="107"/>
      <c r="I391" s="148"/>
      <c r="J391" s="107"/>
      <c r="K391" s="107"/>
      <c r="L391" s="107"/>
      <c r="M391" s="107"/>
      <c r="N391" s="107"/>
      <c r="O391" s="107"/>
    </row>
    <row r="392" spans="1:15" s="9" customFormat="1" ht="15.6" x14ac:dyDescent="0.25">
      <c r="A392" s="122"/>
      <c r="B392" s="128" t="s">
        <v>209</v>
      </c>
      <c r="C392" s="124" t="s">
        <v>99</v>
      </c>
      <c r="D392" s="136">
        <v>42.2</v>
      </c>
      <c r="E392" s="147"/>
      <c r="F392" s="107"/>
      <c r="G392" s="107"/>
      <c r="H392" s="107"/>
      <c r="I392" s="148"/>
      <c r="J392" s="107"/>
      <c r="K392" s="107"/>
      <c r="L392" s="107"/>
      <c r="M392" s="107"/>
      <c r="N392" s="107"/>
      <c r="O392" s="107"/>
    </row>
    <row r="393" spans="1:15" s="9" customFormat="1" ht="66" x14ac:dyDescent="0.25">
      <c r="A393" s="122" t="s">
        <v>824</v>
      </c>
      <c r="B393" s="22" t="s">
        <v>353</v>
      </c>
      <c r="C393" s="124" t="s">
        <v>99</v>
      </c>
      <c r="D393" s="136">
        <f>D392</f>
        <v>42.2</v>
      </c>
      <c r="E393" s="147"/>
      <c r="F393" s="107"/>
      <c r="G393" s="107"/>
      <c r="H393" s="107"/>
      <c r="I393" s="148"/>
      <c r="J393" s="107"/>
      <c r="K393" s="107"/>
      <c r="L393" s="107"/>
      <c r="M393" s="107"/>
      <c r="N393" s="107"/>
      <c r="O393" s="107"/>
    </row>
    <row r="394" spans="1:15" s="9" customFormat="1" ht="15.6" x14ac:dyDescent="0.25">
      <c r="A394" s="122"/>
      <c r="B394" s="128" t="s">
        <v>210</v>
      </c>
      <c r="C394" s="124" t="s">
        <v>99</v>
      </c>
      <c r="D394" s="136">
        <v>70.5</v>
      </c>
      <c r="E394" s="147"/>
      <c r="F394" s="107"/>
      <c r="G394" s="107"/>
      <c r="H394" s="107"/>
      <c r="I394" s="148"/>
      <c r="J394" s="107"/>
      <c r="K394" s="107"/>
      <c r="L394" s="107"/>
      <c r="M394" s="107"/>
      <c r="N394" s="107"/>
      <c r="O394" s="107"/>
    </row>
    <row r="395" spans="1:15" s="9" customFormat="1" ht="66" x14ac:dyDescent="0.25">
      <c r="A395" s="122" t="s">
        <v>825</v>
      </c>
      <c r="B395" s="22" t="s">
        <v>354</v>
      </c>
      <c r="C395" s="124" t="s">
        <v>99</v>
      </c>
      <c r="D395" s="136">
        <f>D394</f>
        <v>70.5</v>
      </c>
      <c r="E395" s="147"/>
      <c r="F395" s="107"/>
      <c r="G395" s="107"/>
      <c r="H395" s="107"/>
      <c r="I395" s="148"/>
      <c r="J395" s="107"/>
      <c r="K395" s="107"/>
      <c r="L395" s="107"/>
      <c r="M395" s="107"/>
      <c r="N395" s="107"/>
      <c r="O395" s="107"/>
    </row>
    <row r="396" spans="1:15" s="9" customFormat="1" ht="15.6" x14ac:dyDescent="0.25">
      <c r="A396" s="122"/>
      <c r="B396" s="128" t="s">
        <v>211</v>
      </c>
      <c r="C396" s="124" t="s">
        <v>99</v>
      </c>
      <c r="D396" s="136">
        <v>163.80000000000001</v>
      </c>
      <c r="E396" s="147"/>
      <c r="F396" s="107"/>
      <c r="G396" s="107"/>
      <c r="H396" s="107"/>
      <c r="I396" s="148"/>
      <c r="J396" s="107"/>
      <c r="K396" s="107"/>
      <c r="L396" s="107"/>
      <c r="M396" s="107"/>
      <c r="N396" s="107"/>
      <c r="O396" s="107"/>
    </row>
    <row r="397" spans="1:15" s="9" customFormat="1" ht="52.8" x14ac:dyDescent="0.25">
      <c r="A397" s="122" t="s">
        <v>826</v>
      </c>
      <c r="B397" s="22" t="s">
        <v>355</v>
      </c>
      <c r="C397" s="124" t="s">
        <v>99</v>
      </c>
      <c r="D397" s="136">
        <f>D396</f>
        <v>163.80000000000001</v>
      </c>
      <c r="E397" s="147"/>
      <c r="F397" s="107"/>
      <c r="G397" s="107"/>
      <c r="H397" s="107"/>
      <c r="I397" s="148"/>
      <c r="J397" s="107"/>
      <c r="K397" s="107"/>
      <c r="L397" s="107"/>
      <c r="M397" s="107"/>
      <c r="N397" s="107"/>
      <c r="O397" s="107"/>
    </row>
    <row r="398" spans="1:15" s="9" customFormat="1" ht="15.6" x14ac:dyDescent="0.25">
      <c r="A398" s="122"/>
      <c r="B398" s="128" t="s">
        <v>212</v>
      </c>
      <c r="C398" s="124" t="s">
        <v>99</v>
      </c>
      <c r="D398" s="136">
        <v>109.6</v>
      </c>
      <c r="E398" s="147"/>
      <c r="F398" s="107"/>
      <c r="G398" s="107"/>
      <c r="H398" s="107"/>
      <c r="I398" s="148"/>
      <c r="J398" s="107"/>
      <c r="K398" s="107"/>
      <c r="L398" s="107"/>
      <c r="M398" s="107"/>
      <c r="N398" s="107"/>
      <c r="O398" s="107"/>
    </row>
    <row r="399" spans="1:15" s="9" customFormat="1" ht="52.8" x14ac:dyDescent="0.25">
      <c r="A399" s="122" t="s">
        <v>827</v>
      </c>
      <c r="B399" s="22" t="s">
        <v>356</v>
      </c>
      <c r="C399" s="124" t="s">
        <v>99</v>
      </c>
      <c r="D399" s="136">
        <f>D398</f>
        <v>109.6</v>
      </c>
      <c r="E399" s="147"/>
      <c r="F399" s="107"/>
      <c r="G399" s="107"/>
      <c r="H399" s="107"/>
      <c r="I399" s="148"/>
      <c r="J399" s="107"/>
      <c r="K399" s="107"/>
      <c r="L399" s="107"/>
      <c r="M399" s="107"/>
      <c r="N399" s="107"/>
      <c r="O399" s="107"/>
    </row>
    <row r="400" spans="1:15" s="9" customFormat="1" ht="15.6" x14ac:dyDescent="0.25">
      <c r="A400" s="122"/>
      <c r="B400" s="128" t="s">
        <v>213</v>
      </c>
      <c r="C400" s="124" t="s">
        <v>99</v>
      </c>
      <c r="D400" s="136">
        <v>24.1</v>
      </c>
      <c r="E400" s="147"/>
      <c r="F400" s="107"/>
      <c r="G400" s="107"/>
      <c r="H400" s="107"/>
      <c r="I400" s="148"/>
      <c r="J400" s="107"/>
      <c r="K400" s="107"/>
      <c r="L400" s="107"/>
      <c r="M400" s="107"/>
      <c r="N400" s="107"/>
      <c r="O400" s="107"/>
    </row>
    <row r="401" spans="1:17" s="9" customFormat="1" ht="52.8" x14ac:dyDescent="0.25">
      <c r="A401" s="122" t="s">
        <v>828</v>
      </c>
      <c r="B401" s="22" t="s">
        <v>357</v>
      </c>
      <c r="C401" s="124" t="s">
        <v>99</v>
      </c>
      <c r="D401" s="136">
        <f>D400</f>
        <v>24.1</v>
      </c>
      <c r="E401" s="147"/>
      <c r="F401" s="107"/>
      <c r="G401" s="107"/>
      <c r="H401" s="107"/>
      <c r="I401" s="148"/>
      <c r="J401" s="107"/>
      <c r="K401" s="107"/>
      <c r="L401" s="107"/>
      <c r="M401" s="107"/>
      <c r="N401" s="107"/>
      <c r="O401" s="107"/>
    </row>
    <row r="402" spans="1:17" s="9" customFormat="1" x14ac:dyDescent="0.25">
      <c r="A402" s="119" t="s">
        <v>1937</v>
      </c>
      <c r="B402" s="120" t="s">
        <v>214</v>
      </c>
      <c r="C402" s="66"/>
      <c r="D402" s="134"/>
      <c r="E402" s="147"/>
      <c r="F402" s="107"/>
      <c r="G402" s="107"/>
      <c r="H402" s="107"/>
      <c r="I402" s="148"/>
      <c r="J402" s="107"/>
      <c r="K402" s="107"/>
      <c r="L402" s="107"/>
      <c r="M402" s="107"/>
      <c r="N402" s="107"/>
      <c r="O402" s="107"/>
    </row>
    <row r="403" spans="1:17" s="9" customFormat="1" ht="26.4" x14ac:dyDescent="0.25">
      <c r="A403" s="122" t="s">
        <v>983</v>
      </c>
      <c r="B403" s="22" t="s">
        <v>358</v>
      </c>
      <c r="C403" s="124" t="s">
        <v>215</v>
      </c>
      <c r="D403" s="137">
        <v>1.1399999999999999</v>
      </c>
      <c r="E403" s="147"/>
      <c r="F403" s="107"/>
      <c r="G403" s="107"/>
      <c r="H403" s="107"/>
      <c r="I403" s="148"/>
      <c r="J403" s="107"/>
      <c r="K403" s="107"/>
      <c r="L403" s="107"/>
      <c r="M403" s="107"/>
      <c r="N403" s="107"/>
      <c r="O403" s="107"/>
    </row>
    <row r="404" spans="1:17" s="9" customFormat="1" ht="26.4" x14ac:dyDescent="0.25">
      <c r="A404" s="122" t="s">
        <v>984</v>
      </c>
      <c r="B404" s="22" t="s">
        <v>359</v>
      </c>
      <c r="C404" s="124" t="s">
        <v>215</v>
      </c>
      <c r="D404" s="137">
        <v>2.41</v>
      </c>
      <c r="E404" s="147"/>
      <c r="F404" s="107"/>
      <c r="G404" s="107"/>
      <c r="H404" s="107"/>
      <c r="I404" s="148"/>
      <c r="J404" s="107"/>
      <c r="K404" s="107"/>
      <c r="L404" s="107"/>
      <c r="M404" s="107"/>
      <c r="N404" s="107"/>
      <c r="O404" s="107"/>
    </row>
    <row r="405" spans="1:17" s="9" customFormat="1" ht="26.4" x14ac:dyDescent="0.25">
      <c r="A405" s="122" t="s">
        <v>985</v>
      </c>
      <c r="B405" s="22" t="s">
        <v>360</v>
      </c>
      <c r="C405" s="124" t="s">
        <v>215</v>
      </c>
      <c r="D405" s="137">
        <v>41.34</v>
      </c>
      <c r="E405" s="147"/>
      <c r="F405" s="107"/>
      <c r="G405" s="107"/>
      <c r="H405" s="107"/>
      <c r="I405" s="148"/>
      <c r="J405" s="107"/>
      <c r="K405" s="107"/>
      <c r="L405" s="107"/>
      <c r="M405" s="107"/>
      <c r="N405" s="107"/>
      <c r="O405" s="107"/>
    </row>
    <row r="406" spans="1:17" s="9" customFormat="1" ht="26.4" x14ac:dyDescent="0.25">
      <c r="A406" s="122" t="s">
        <v>986</v>
      </c>
      <c r="B406" s="22" t="s">
        <v>361</v>
      </c>
      <c r="C406" s="124" t="s">
        <v>215</v>
      </c>
      <c r="D406" s="137">
        <v>145.5</v>
      </c>
      <c r="E406" s="147"/>
      <c r="F406" s="107"/>
      <c r="G406" s="107"/>
      <c r="H406" s="107"/>
      <c r="I406" s="148"/>
      <c r="J406" s="107"/>
      <c r="K406" s="107"/>
      <c r="L406" s="107"/>
      <c r="M406" s="107"/>
      <c r="N406" s="107"/>
      <c r="O406" s="107"/>
    </row>
    <row r="407" spans="1:17" s="9" customFormat="1" x14ac:dyDescent="0.25">
      <c r="A407" s="119"/>
      <c r="B407" s="120" t="s">
        <v>216</v>
      </c>
      <c r="C407" s="66"/>
      <c r="D407" s="134"/>
      <c r="E407" s="147"/>
      <c r="F407" s="107"/>
      <c r="G407" s="107"/>
      <c r="H407" s="107"/>
      <c r="I407" s="148"/>
      <c r="J407" s="107"/>
      <c r="K407" s="107"/>
      <c r="L407" s="107"/>
      <c r="M407" s="107"/>
      <c r="N407" s="107"/>
      <c r="O407" s="107"/>
    </row>
    <row r="408" spans="1:17" s="9" customFormat="1" ht="15.6" x14ac:dyDescent="0.25">
      <c r="A408" s="122" t="s">
        <v>987</v>
      </c>
      <c r="B408" s="22" t="s">
        <v>217</v>
      </c>
      <c r="C408" s="124" t="s">
        <v>215</v>
      </c>
      <c r="D408" s="137">
        <v>2.2799999999999998</v>
      </c>
      <c r="E408" s="147"/>
      <c r="F408" s="107"/>
      <c r="G408" s="107"/>
      <c r="H408" s="107"/>
      <c r="I408" s="148"/>
      <c r="J408" s="107"/>
      <c r="K408" s="107"/>
      <c r="L408" s="107"/>
      <c r="M408" s="107"/>
      <c r="N408" s="107"/>
      <c r="O408" s="107"/>
    </row>
    <row r="409" spans="1:17" s="9" customFormat="1" ht="15.6" x14ac:dyDescent="0.25">
      <c r="A409" s="122" t="s">
        <v>988</v>
      </c>
      <c r="B409" s="22" t="s">
        <v>218</v>
      </c>
      <c r="C409" s="124" t="s">
        <v>215</v>
      </c>
      <c r="D409" s="137">
        <v>2.29</v>
      </c>
      <c r="E409" s="147"/>
      <c r="F409" s="107"/>
      <c r="G409" s="107"/>
      <c r="H409" s="107"/>
      <c r="I409" s="148"/>
      <c r="J409" s="107"/>
      <c r="K409" s="107"/>
      <c r="L409" s="107"/>
      <c r="M409" s="107"/>
      <c r="N409" s="107"/>
      <c r="O409" s="107"/>
    </row>
    <row r="410" spans="1:17" s="9" customFormat="1" ht="15.6" x14ac:dyDescent="0.25">
      <c r="A410" s="122" t="s">
        <v>989</v>
      </c>
      <c r="B410" s="22" t="s">
        <v>362</v>
      </c>
      <c r="C410" s="124" t="s">
        <v>99</v>
      </c>
      <c r="D410" s="241">
        <v>19.5</v>
      </c>
      <c r="E410" s="147"/>
      <c r="F410" s="107"/>
      <c r="G410" s="107"/>
      <c r="H410" s="107"/>
      <c r="I410" s="148"/>
      <c r="J410" s="107"/>
      <c r="K410" s="107"/>
      <c r="L410" s="107"/>
      <c r="M410" s="107"/>
      <c r="N410" s="107"/>
      <c r="O410" s="107"/>
      <c r="Q410" s="156"/>
    </row>
    <row r="411" spans="1:17" s="9" customFormat="1" x14ac:dyDescent="0.25">
      <c r="A411" s="119" t="s">
        <v>1941</v>
      </c>
      <c r="B411" s="120" t="s">
        <v>220</v>
      </c>
      <c r="C411" s="124"/>
      <c r="D411" s="137"/>
      <c r="E411" s="147"/>
      <c r="F411" s="107"/>
      <c r="G411" s="107"/>
      <c r="H411" s="107"/>
      <c r="I411" s="148"/>
      <c r="J411" s="107"/>
      <c r="K411" s="107"/>
      <c r="L411" s="107"/>
      <c r="M411" s="107"/>
      <c r="N411" s="107"/>
      <c r="O411" s="107"/>
    </row>
    <row r="412" spans="1:17" s="9" customFormat="1" ht="15.6" x14ac:dyDescent="0.25">
      <c r="A412" s="122"/>
      <c r="B412" s="138" t="s">
        <v>221</v>
      </c>
      <c r="C412" s="124" t="s">
        <v>99</v>
      </c>
      <c r="D412" s="137">
        <v>78.2</v>
      </c>
      <c r="E412" s="147"/>
      <c r="F412" s="107"/>
      <c r="G412" s="107"/>
      <c r="H412" s="107"/>
      <c r="I412" s="148"/>
      <c r="J412" s="107"/>
      <c r="K412" s="107"/>
      <c r="L412" s="107"/>
      <c r="M412" s="107"/>
      <c r="N412" s="107"/>
      <c r="O412" s="107"/>
    </row>
    <row r="413" spans="1:17" s="9" customFormat="1" ht="26.4" x14ac:dyDescent="0.25">
      <c r="A413" s="122" t="s">
        <v>1298</v>
      </c>
      <c r="B413" s="22" t="s">
        <v>364</v>
      </c>
      <c r="C413" s="124" t="s">
        <v>89</v>
      </c>
      <c r="D413" s="125">
        <f>D412*0.05</f>
        <v>3.91</v>
      </c>
      <c r="E413" s="147"/>
      <c r="F413" s="107"/>
      <c r="G413" s="107"/>
      <c r="H413" s="107"/>
      <c r="I413" s="148"/>
      <c r="J413" s="107"/>
      <c r="K413" s="107"/>
      <c r="L413" s="107"/>
      <c r="M413" s="107"/>
      <c r="N413" s="107"/>
      <c r="O413" s="107"/>
    </row>
    <row r="414" spans="1:17" s="9" customFormat="1" ht="15.6" x14ac:dyDescent="0.25">
      <c r="A414" s="122" t="s">
        <v>1299</v>
      </c>
      <c r="B414" s="22" t="s">
        <v>363</v>
      </c>
      <c r="C414" s="124" t="s">
        <v>99</v>
      </c>
      <c r="D414" s="137">
        <f>D412</f>
        <v>78.2</v>
      </c>
      <c r="E414" s="147"/>
      <c r="F414" s="107"/>
      <c r="G414" s="107"/>
      <c r="H414" s="107"/>
      <c r="I414" s="148"/>
      <c r="J414" s="107"/>
      <c r="K414" s="107"/>
      <c r="L414" s="107"/>
      <c r="M414" s="107"/>
      <c r="N414" s="107"/>
      <c r="O414" s="107"/>
    </row>
    <row r="415" spans="1:17" s="9" customFormat="1" ht="15.6" x14ac:dyDescent="0.25">
      <c r="A415" s="122" t="s">
        <v>1300</v>
      </c>
      <c r="B415" s="22" t="s">
        <v>365</v>
      </c>
      <c r="C415" s="124" t="s">
        <v>99</v>
      </c>
      <c r="D415" s="137">
        <f>D412</f>
        <v>78.2</v>
      </c>
      <c r="E415" s="147"/>
      <c r="F415" s="107"/>
      <c r="G415" s="107"/>
      <c r="H415" s="107"/>
      <c r="I415" s="148"/>
      <c r="J415" s="107"/>
      <c r="K415" s="107"/>
      <c r="L415" s="107"/>
      <c r="M415" s="107"/>
      <c r="N415" s="107"/>
      <c r="O415" s="107"/>
    </row>
    <row r="416" spans="1:17" s="9" customFormat="1" ht="15.6" x14ac:dyDescent="0.25">
      <c r="A416" s="122" t="s">
        <v>1301</v>
      </c>
      <c r="B416" s="22" t="s">
        <v>222</v>
      </c>
      <c r="C416" s="124" t="s">
        <v>99</v>
      </c>
      <c r="D416" s="137">
        <f>D412</f>
        <v>78.2</v>
      </c>
      <c r="E416" s="147"/>
      <c r="F416" s="107"/>
      <c r="G416" s="107"/>
      <c r="H416" s="107"/>
      <c r="I416" s="148"/>
      <c r="J416" s="107"/>
      <c r="K416" s="107"/>
      <c r="L416" s="107"/>
      <c r="M416" s="107"/>
      <c r="N416" s="107"/>
      <c r="O416" s="107"/>
    </row>
    <row r="417" spans="1:19" s="9" customFormat="1" ht="15.6" x14ac:dyDescent="0.25">
      <c r="A417" s="122" t="s">
        <v>1302</v>
      </c>
      <c r="B417" s="22" t="s">
        <v>223</v>
      </c>
      <c r="C417" s="124" t="s">
        <v>99</v>
      </c>
      <c r="D417" s="137">
        <f>D412</f>
        <v>78.2</v>
      </c>
      <c r="E417" s="309"/>
      <c r="F417" s="296"/>
      <c r="G417" s="296"/>
      <c r="H417" s="296"/>
      <c r="I417" s="148"/>
      <c r="J417" s="107"/>
      <c r="K417" s="107"/>
      <c r="L417" s="107"/>
      <c r="M417" s="107"/>
      <c r="N417" s="107"/>
      <c r="O417" s="107"/>
      <c r="Q417" s="156"/>
      <c r="R417" s="156"/>
    </row>
    <row r="418" spans="1:19" s="9" customFormat="1" ht="15.6" x14ac:dyDescent="0.25">
      <c r="A418" s="122" t="s">
        <v>1303</v>
      </c>
      <c r="B418" s="240" t="s">
        <v>366</v>
      </c>
      <c r="C418" s="124" t="s">
        <v>75</v>
      </c>
      <c r="D418" s="137">
        <f>D412*0.1</f>
        <v>7.82</v>
      </c>
      <c r="E418" s="147"/>
      <c r="F418" s="107"/>
      <c r="G418" s="107"/>
      <c r="H418" s="107"/>
      <c r="I418" s="148"/>
      <c r="J418" s="107"/>
      <c r="K418" s="107"/>
      <c r="L418" s="107"/>
      <c r="M418" s="107"/>
      <c r="N418" s="107"/>
      <c r="O418" s="107"/>
      <c r="Q418" s="156"/>
      <c r="R418" s="156"/>
    </row>
    <row r="419" spans="1:19" s="9" customFormat="1" ht="15.6" x14ac:dyDescent="0.25">
      <c r="A419" s="122"/>
      <c r="B419" s="138" t="s">
        <v>224</v>
      </c>
      <c r="C419" s="124" t="s">
        <v>99</v>
      </c>
      <c r="D419" s="137">
        <v>455.3</v>
      </c>
      <c r="E419" s="147"/>
      <c r="F419" s="107"/>
      <c r="G419" s="107"/>
      <c r="H419" s="107"/>
      <c r="I419" s="148"/>
      <c r="J419" s="107"/>
      <c r="K419" s="107"/>
      <c r="L419" s="107"/>
      <c r="M419" s="107"/>
      <c r="N419" s="107"/>
      <c r="O419" s="107"/>
    </row>
    <row r="420" spans="1:19" s="9" customFormat="1" ht="26.4" x14ac:dyDescent="0.25">
      <c r="A420" s="122" t="s">
        <v>1304</v>
      </c>
      <c r="B420" s="22" t="s">
        <v>367</v>
      </c>
      <c r="C420" s="124" t="s">
        <v>89</v>
      </c>
      <c r="D420" s="137">
        <f>D419*0.06</f>
        <v>27.318000000000001</v>
      </c>
      <c r="E420" s="147"/>
      <c r="F420" s="107"/>
      <c r="G420" s="107"/>
      <c r="H420" s="107"/>
      <c r="I420" s="148"/>
      <c r="J420" s="107"/>
      <c r="K420" s="107"/>
      <c r="L420" s="107"/>
      <c r="M420" s="107"/>
      <c r="N420" s="107"/>
      <c r="O420" s="107"/>
    </row>
    <row r="421" spans="1:19" s="9" customFormat="1" ht="15.6" x14ac:dyDescent="0.25">
      <c r="A421" s="122" t="s">
        <v>1305</v>
      </c>
      <c r="B421" s="22" t="s">
        <v>363</v>
      </c>
      <c r="C421" s="124" t="s">
        <v>99</v>
      </c>
      <c r="D421" s="137">
        <f>D419</f>
        <v>455.3</v>
      </c>
      <c r="E421" s="147"/>
      <c r="F421" s="107"/>
      <c r="G421" s="107"/>
      <c r="H421" s="107"/>
      <c r="I421" s="148"/>
      <c r="J421" s="107"/>
      <c r="K421" s="107"/>
      <c r="L421" s="107"/>
      <c r="M421" s="107"/>
      <c r="N421" s="107"/>
      <c r="O421" s="107"/>
    </row>
    <row r="422" spans="1:19" s="9" customFormat="1" ht="15.6" x14ac:dyDescent="0.25">
      <c r="A422" s="122" t="s">
        <v>1306</v>
      </c>
      <c r="B422" s="22" t="s">
        <v>225</v>
      </c>
      <c r="C422" s="124" t="s">
        <v>99</v>
      </c>
      <c r="D422" s="137">
        <f>D419</f>
        <v>455.3</v>
      </c>
      <c r="E422" s="147"/>
      <c r="F422" s="107"/>
      <c r="G422" s="107"/>
      <c r="H422" s="107"/>
      <c r="I422" s="148"/>
      <c r="J422" s="107"/>
      <c r="K422" s="107"/>
      <c r="L422" s="107"/>
      <c r="M422" s="107"/>
      <c r="N422" s="107"/>
      <c r="O422" s="107"/>
    </row>
    <row r="423" spans="1:19" s="9" customFormat="1" ht="26.4" x14ac:dyDescent="0.25">
      <c r="A423" s="122" t="s">
        <v>1307</v>
      </c>
      <c r="B423" s="22" t="s">
        <v>368</v>
      </c>
      <c r="C423" s="124" t="s">
        <v>99</v>
      </c>
      <c r="D423" s="137">
        <f>D419</f>
        <v>455.3</v>
      </c>
      <c r="E423" s="147"/>
      <c r="F423" s="107"/>
      <c r="G423" s="107"/>
      <c r="H423" s="107"/>
      <c r="I423" s="148"/>
      <c r="J423" s="107"/>
      <c r="K423" s="107"/>
      <c r="L423" s="107"/>
      <c r="M423" s="107"/>
      <c r="N423" s="107"/>
      <c r="O423" s="107"/>
    </row>
    <row r="424" spans="1:19" s="9" customFormat="1" ht="15.6" x14ac:dyDescent="0.25">
      <c r="A424" s="122" t="s">
        <v>1308</v>
      </c>
      <c r="B424" s="22" t="s">
        <v>226</v>
      </c>
      <c r="C424" s="124" t="s">
        <v>99</v>
      </c>
      <c r="D424" s="137">
        <f>D419</f>
        <v>455.3</v>
      </c>
      <c r="E424" s="147"/>
      <c r="F424" s="107"/>
      <c r="G424" s="107"/>
      <c r="H424" s="107"/>
      <c r="I424" s="148"/>
      <c r="J424" s="107"/>
      <c r="K424" s="107"/>
      <c r="L424" s="107"/>
      <c r="M424" s="107"/>
      <c r="N424" s="107"/>
      <c r="O424" s="107"/>
    </row>
    <row r="425" spans="1:19" s="9" customFormat="1" ht="15.6" x14ac:dyDescent="0.25">
      <c r="A425" s="122" t="s">
        <v>1309</v>
      </c>
      <c r="B425" s="22" t="s">
        <v>227</v>
      </c>
      <c r="C425" s="124" t="s">
        <v>75</v>
      </c>
      <c r="D425" s="137">
        <f>D419*0.1</f>
        <v>45.53</v>
      </c>
      <c r="E425" s="147"/>
      <c r="F425" s="107"/>
      <c r="G425" s="107"/>
      <c r="H425" s="107"/>
      <c r="I425" s="148"/>
      <c r="J425" s="107"/>
      <c r="K425" s="107"/>
      <c r="L425" s="107"/>
      <c r="M425" s="107"/>
      <c r="N425" s="107"/>
      <c r="O425" s="107"/>
    </row>
    <row r="426" spans="1:19" s="9" customFormat="1" ht="26.4" x14ac:dyDescent="0.25">
      <c r="A426" s="122" t="s">
        <v>1310</v>
      </c>
      <c r="B426" s="65" t="s">
        <v>228</v>
      </c>
      <c r="C426" s="124" t="s">
        <v>75</v>
      </c>
      <c r="D426" s="137">
        <f>D419*0.2</f>
        <v>91.06</v>
      </c>
      <c r="E426" s="147"/>
      <c r="F426" s="107"/>
      <c r="G426" s="107"/>
      <c r="H426" s="107"/>
      <c r="I426" s="148"/>
      <c r="J426" s="107"/>
      <c r="K426" s="107"/>
      <c r="L426" s="107"/>
      <c r="M426" s="107"/>
      <c r="N426" s="107"/>
      <c r="O426" s="107"/>
      <c r="Q426" s="156"/>
      <c r="R426" s="156"/>
      <c r="S426" s="156"/>
    </row>
    <row r="427" spans="1:19" s="9" customFormat="1" ht="15.6" x14ac:dyDescent="0.25">
      <c r="A427" s="122"/>
      <c r="B427" s="138" t="s">
        <v>229</v>
      </c>
      <c r="C427" s="124" t="s">
        <v>99</v>
      </c>
      <c r="D427" s="137">
        <v>66.5</v>
      </c>
      <c r="E427" s="147"/>
      <c r="F427" s="107"/>
      <c r="G427" s="107"/>
      <c r="H427" s="107"/>
      <c r="I427" s="148"/>
      <c r="J427" s="107"/>
      <c r="K427" s="107"/>
      <c r="L427" s="107"/>
      <c r="M427" s="107"/>
      <c r="N427" s="107"/>
      <c r="O427" s="107"/>
      <c r="Q427" s="156"/>
      <c r="R427" s="156"/>
      <c r="S427" s="156"/>
    </row>
    <row r="428" spans="1:19" s="9" customFormat="1" ht="26.4" x14ac:dyDescent="0.25">
      <c r="A428" s="122" t="s">
        <v>1311</v>
      </c>
      <c r="B428" s="22" t="s">
        <v>367</v>
      </c>
      <c r="C428" s="124" t="s">
        <v>89</v>
      </c>
      <c r="D428" s="137">
        <f>D427*0.06</f>
        <v>3.9899999999999998</v>
      </c>
      <c r="E428" s="147"/>
      <c r="F428" s="107"/>
      <c r="G428" s="107"/>
      <c r="H428" s="107"/>
      <c r="I428" s="148"/>
      <c r="J428" s="107"/>
      <c r="K428" s="107"/>
      <c r="L428" s="107"/>
      <c r="M428" s="107"/>
      <c r="N428" s="107"/>
      <c r="O428" s="107"/>
      <c r="Q428" s="156"/>
      <c r="R428" s="156"/>
      <c r="S428" s="156"/>
    </row>
    <row r="429" spans="1:19" s="9" customFormat="1" ht="15.6" x14ac:dyDescent="0.25">
      <c r="A429" s="122" t="s">
        <v>1635</v>
      </c>
      <c r="B429" s="22" t="s">
        <v>363</v>
      </c>
      <c r="C429" s="124" t="s">
        <v>99</v>
      </c>
      <c r="D429" s="137">
        <f>D427</f>
        <v>66.5</v>
      </c>
      <c r="E429" s="147"/>
      <c r="F429" s="107"/>
      <c r="G429" s="107"/>
      <c r="H429" s="107"/>
      <c r="I429" s="148"/>
      <c r="J429" s="107"/>
      <c r="K429" s="107"/>
      <c r="L429" s="107"/>
      <c r="M429" s="107"/>
      <c r="N429" s="107"/>
      <c r="O429" s="107"/>
      <c r="Q429" s="156"/>
      <c r="R429" s="156"/>
      <c r="S429" s="156"/>
    </row>
    <row r="430" spans="1:19" s="9" customFormat="1" ht="15.6" x14ac:dyDescent="0.25">
      <c r="A430" s="122" t="s">
        <v>1636</v>
      </c>
      <c r="B430" s="22" t="s">
        <v>225</v>
      </c>
      <c r="C430" s="124" t="s">
        <v>99</v>
      </c>
      <c r="D430" s="137">
        <f>D427</f>
        <v>66.5</v>
      </c>
      <c r="E430" s="147"/>
      <c r="F430" s="107"/>
      <c r="G430" s="107"/>
      <c r="H430" s="107"/>
      <c r="I430" s="148"/>
      <c r="J430" s="107"/>
      <c r="K430" s="107"/>
      <c r="L430" s="107"/>
      <c r="M430" s="107"/>
      <c r="N430" s="107"/>
      <c r="O430" s="107"/>
      <c r="Q430" s="156"/>
      <c r="R430" s="156"/>
      <c r="S430" s="156"/>
    </row>
    <row r="431" spans="1:19" s="9" customFormat="1" ht="26.4" x14ac:dyDescent="0.25">
      <c r="A431" s="122" t="s">
        <v>1637</v>
      </c>
      <c r="B431" s="22" t="s">
        <v>230</v>
      </c>
      <c r="C431" s="124" t="s">
        <v>99</v>
      </c>
      <c r="D431" s="137">
        <f>D427</f>
        <v>66.5</v>
      </c>
      <c r="E431" s="147"/>
      <c r="F431" s="107"/>
      <c r="G431" s="107"/>
      <c r="H431" s="107"/>
      <c r="I431" s="148"/>
      <c r="J431" s="107"/>
      <c r="K431" s="107"/>
      <c r="L431" s="107"/>
      <c r="M431" s="107"/>
      <c r="N431" s="107"/>
      <c r="O431" s="107"/>
      <c r="Q431" s="156"/>
      <c r="R431" s="156"/>
      <c r="S431" s="156"/>
    </row>
    <row r="432" spans="1:19" s="9" customFormat="1" ht="15.6" x14ac:dyDescent="0.25">
      <c r="A432" s="122"/>
      <c r="B432" s="138" t="s">
        <v>231</v>
      </c>
      <c r="C432" s="124" t="s">
        <v>99</v>
      </c>
      <c r="D432" s="137">
        <v>1369.2</v>
      </c>
      <c r="E432" s="147"/>
      <c r="F432" s="107"/>
      <c r="G432" s="107"/>
      <c r="H432" s="107"/>
      <c r="I432" s="148"/>
      <c r="J432" s="107"/>
      <c r="K432" s="107"/>
      <c r="L432" s="107"/>
      <c r="M432" s="107"/>
      <c r="N432" s="107"/>
      <c r="O432" s="107"/>
      <c r="Q432" s="156"/>
      <c r="R432" s="156"/>
      <c r="S432" s="156"/>
    </row>
    <row r="433" spans="1:19" s="9" customFormat="1" ht="26.4" x14ac:dyDescent="0.25">
      <c r="A433" s="122" t="s">
        <v>1638</v>
      </c>
      <c r="B433" s="22" t="s">
        <v>367</v>
      </c>
      <c r="C433" s="124" t="s">
        <v>89</v>
      </c>
      <c r="D433" s="137">
        <f>D432*0.06</f>
        <v>82.152000000000001</v>
      </c>
      <c r="E433" s="147"/>
      <c r="F433" s="107"/>
      <c r="G433" s="107"/>
      <c r="H433" s="107"/>
      <c r="I433" s="148"/>
      <c r="J433" s="107"/>
      <c r="K433" s="107"/>
      <c r="L433" s="107"/>
      <c r="M433" s="107"/>
      <c r="N433" s="107"/>
      <c r="O433" s="107"/>
      <c r="Q433" s="156"/>
      <c r="R433" s="156"/>
      <c r="S433" s="156"/>
    </row>
    <row r="434" spans="1:19" s="9" customFormat="1" ht="15.6" x14ac:dyDescent="0.25">
      <c r="A434" s="122" t="s">
        <v>1639</v>
      </c>
      <c r="B434" s="22" t="s">
        <v>363</v>
      </c>
      <c r="C434" s="124" t="s">
        <v>99</v>
      </c>
      <c r="D434" s="137">
        <f>D432</f>
        <v>1369.2</v>
      </c>
      <c r="E434" s="147"/>
      <c r="F434" s="107"/>
      <c r="G434" s="107"/>
      <c r="H434" s="107"/>
      <c r="I434" s="148"/>
      <c r="J434" s="107"/>
      <c r="K434" s="107"/>
      <c r="L434" s="107"/>
      <c r="M434" s="107"/>
      <c r="N434" s="107"/>
      <c r="O434" s="107"/>
      <c r="Q434" s="156"/>
      <c r="R434" s="156"/>
      <c r="S434" s="156"/>
    </row>
    <row r="435" spans="1:19" s="9" customFormat="1" ht="15.6" x14ac:dyDescent="0.25">
      <c r="A435" s="122" t="s">
        <v>1640</v>
      </c>
      <c r="B435" s="22" t="s">
        <v>225</v>
      </c>
      <c r="C435" s="124" t="s">
        <v>99</v>
      </c>
      <c r="D435" s="137">
        <f>D432</f>
        <v>1369.2</v>
      </c>
      <c r="E435" s="147"/>
      <c r="F435" s="107"/>
      <c r="G435" s="107"/>
      <c r="H435" s="107"/>
      <c r="I435" s="148"/>
      <c r="J435" s="107"/>
      <c r="K435" s="107"/>
      <c r="L435" s="107"/>
      <c r="M435" s="107"/>
      <c r="N435" s="107"/>
      <c r="O435" s="107"/>
      <c r="Q435" s="156"/>
      <c r="R435" s="156"/>
      <c r="S435" s="156"/>
    </row>
    <row r="436" spans="1:19" s="9" customFormat="1" ht="26.4" x14ac:dyDescent="0.25">
      <c r="A436" s="122" t="s">
        <v>2578</v>
      </c>
      <c r="B436" s="22" t="s">
        <v>232</v>
      </c>
      <c r="C436" s="124" t="s">
        <v>99</v>
      </c>
      <c r="D436" s="137">
        <f>D432</f>
        <v>1369.2</v>
      </c>
      <c r="E436" s="147"/>
      <c r="F436" s="107"/>
      <c r="G436" s="107"/>
      <c r="H436" s="107"/>
      <c r="I436" s="148"/>
      <c r="J436" s="107"/>
      <c r="K436" s="107"/>
      <c r="L436" s="107"/>
      <c r="M436" s="107"/>
      <c r="N436" s="107"/>
      <c r="O436" s="107"/>
      <c r="Q436" s="156"/>
      <c r="R436" s="156"/>
      <c r="S436" s="156"/>
    </row>
    <row r="437" spans="1:19" s="9" customFormat="1" ht="15.6" x14ac:dyDescent="0.25">
      <c r="A437" s="122"/>
      <c r="B437" s="138" t="s">
        <v>233</v>
      </c>
      <c r="C437" s="124" t="s">
        <v>99</v>
      </c>
      <c r="D437" s="137">
        <v>129</v>
      </c>
      <c r="E437" s="147"/>
      <c r="F437" s="107"/>
      <c r="G437" s="107"/>
      <c r="H437" s="107"/>
      <c r="I437" s="148"/>
      <c r="J437" s="107"/>
      <c r="K437" s="107"/>
      <c r="L437" s="107"/>
      <c r="M437" s="107"/>
      <c r="N437" s="107"/>
      <c r="O437" s="107"/>
      <c r="Q437" s="156"/>
      <c r="R437" s="156"/>
      <c r="S437" s="156"/>
    </row>
    <row r="438" spans="1:19" s="9" customFormat="1" ht="26.4" x14ac:dyDescent="0.25">
      <c r="A438" s="122" t="s">
        <v>2579</v>
      </c>
      <c r="B438" s="22" t="s">
        <v>367</v>
      </c>
      <c r="C438" s="124" t="s">
        <v>89</v>
      </c>
      <c r="D438" s="137">
        <f>D437*0.06</f>
        <v>7.7399999999999993</v>
      </c>
      <c r="E438" s="147"/>
      <c r="F438" s="107"/>
      <c r="G438" s="107"/>
      <c r="H438" s="107"/>
      <c r="I438" s="148"/>
      <c r="J438" s="107"/>
      <c r="K438" s="107"/>
      <c r="L438" s="107"/>
      <c r="M438" s="107"/>
      <c r="N438" s="107"/>
      <c r="O438" s="107"/>
      <c r="Q438" s="156"/>
      <c r="R438" s="156"/>
      <c r="S438" s="156"/>
    </row>
    <row r="439" spans="1:19" s="9" customFormat="1" ht="15.6" x14ac:dyDescent="0.25">
      <c r="A439" s="122" t="s">
        <v>2580</v>
      </c>
      <c r="B439" s="22" t="s">
        <v>363</v>
      </c>
      <c r="C439" s="124" t="s">
        <v>99</v>
      </c>
      <c r="D439" s="137">
        <f>D437</f>
        <v>129</v>
      </c>
      <c r="E439" s="147"/>
      <c r="F439" s="107"/>
      <c r="G439" s="107"/>
      <c r="H439" s="107"/>
      <c r="I439" s="148"/>
      <c r="J439" s="107"/>
      <c r="K439" s="107"/>
      <c r="L439" s="107"/>
      <c r="M439" s="107"/>
      <c r="N439" s="107"/>
      <c r="O439" s="107"/>
      <c r="Q439" s="156"/>
      <c r="R439" s="156"/>
      <c r="S439" s="156"/>
    </row>
    <row r="440" spans="1:19" s="9" customFormat="1" ht="15.6" x14ac:dyDescent="0.25">
      <c r="A440" s="122" t="s">
        <v>2581</v>
      </c>
      <c r="B440" s="22" t="s">
        <v>225</v>
      </c>
      <c r="C440" s="124" t="s">
        <v>99</v>
      </c>
      <c r="D440" s="137">
        <f>D437</f>
        <v>129</v>
      </c>
      <c r="E440" s="147"/>
      <c r="F440" s="107"/>
      <c r="G440" s="107"/>
      <c r="H440" s="107"/>
      <c r="I440" s="148"/>
      <c r="J440" s="107"/>
      <c r="K440" s="107"/>
      <c r="L440" s="107"/>
      <c r="M440" s="107"/>
      <c r="N440" s="107"/>
      <c r="O440" s="107"/>
      <c r="Q440" s="156"/>
      <c r="R440" s="156"/>
      <c r="S440" s="156"/>
    </row>
    <row r="441" spans="1:19" s="9" customFormat="1" ht="26.4" x14ac:dyDescent="0.25">
      <c r="A441" s="122" t="s">
        <v>2582</v>
      </c>
      <c r="B441" s="22" t="s">
        <v>234</v>
      </c>
      <c r="C441" s="124" t="s">
        <v>99</v>
      </c>
      <c r="D441" s="137">
        <f>D437</f>
        <v>129</v>
      </c>
      <c r="E441" s="147"/>
      <c r="F441" s="107"/>
      <c r="G441" s="107"/>
      <c r="H441" s="107"/>
      <c r="I441" s="148"/>
      <c r="J441" s="107"/>
      <c r="K441" s="107"/>
      <c r="L441" s="107"/>
      <c r="M441" s="107"/>
      <c r="N441" s="107"/>
      <c r="O441" s="107"/>
      <c r="Q441" s="156"/>
      <c r="R441" s="156"/>
      <c r="S441" s="156"/>
    </row>
    <row r="442" spans="1:19" s="9" customFormat="1" ht="15.6" x14ac:dyDescent="0.25">
      <c r="A442" s="122"/>
      <c r="B442" s="138" t="s">
        <v>235</v>
      </c>
      <c r="C442" s="124" t="s">
        <v>99</v>
      </c>
      <c r="D442" s="137">
        <v>63.6</v>
      </c>
      <c r="E442" s="147"/>
      <c r="F442" s="107"/>
      <c r="G442" s="107"/>
      <c r="H442" s="107"/>
      <c r="I442" s="148"/>
      <c r="J442" s="107"/>
      <c r="K442" s="107"/>
      <c r="L442" s="107"/>
      <c r="M442" s="107"/>
      <c r="N442" s="107"/>
      <c r="O442" s="107"/>
      <c r="Q442" s="156"/>
      <c r="R442" s="156"/>
      <c r="S442" s="156"/>
    </row>
    <row r="443" spans="1:19" s="9" customFormat="1" ht="15.6" x14ac:dyDescent="0.25">
      <c r="A443" s="122" t="s">
        <v>2583</v>
      </c>
      <c r="B443" s="22" t="s">
        <v>236</v>
      </c>
      <c r="C443" s="124" t="s">
        <v>99</v>
      </c>
      <c r="D443" s="137">
        <f>D442</f>
        <v>63.6</v>
      </c>
      <c r="E443" s="147"/>
      <c r="F443" s="107"/>
      <c r="G443" s="107"/>
      <c r="H443" s="107"/>
      <c r="I443" s="148"/>
      <c r="J443" s="107"/>
      <c r="K443" s="107"/>
      <c r="L443" s="107"/>
      <c r="M443" s="107"/>
      <c r="N443" s="107"/>
      <c r="O443" s="107"/>
      <c r="Q443" s="156"/>
      <c r="R443" s="156"/>
      <c r="S443" s="156"/>
    </row>
    <row r="444" spans="1:19" s="9" customFormat="1" x14ac:dyDescent="0.25">
      <c r="A444" s="119" t="s">
        <v>1940</v>
      </c>
      <c r="B444" s="120" t="s">
        <v>369</v>
      </c>
      <c r="C444" s="124"/>
      <c r="D444" s="137"/>
      <c r="E444" s="147"/>
      <c r="F444" s="107"/>
      <c r="G444" s="107"/>
      <c r="H444" s="107"/>
      <c r="I444" s="148"/>
      <c r="J444" s="107"/>
      <c r="K444" s="107"/>
      <c r="L444" s="107"/>
      <c r="M444" s="107"/>
      <c r="N444" s="107"/>
      <c r="O444" s="107"/>
      <c r="Q444" s="156"/>
      <c r="R444" s="156"/>
      <c r="S444" s="156"/>
    </row>
    <row r="445" spans="1:19" s="9" customFormat="1" ht="15.6" x14ac:dyDescent="0.25">
      <c r="A445" s="122"/>
      <c r="B445" s="138" t="s">
        <v>237</v>
      </c>
      <c r="C445" s="124" t="s">
        <v>99</v>
      </c>
      <c r="D445" s="137">
        <v>427.1</v>
      </c>
      <c r="E445" s="147"/>
      <c r="F445" s="107"/>
      <c r="G445" s="107"/>
      <c r="H445" s="107"/>
      <c r="I445" s="148"/>
      <c r="J445" s="107"/>
      <c r="K445" s="107"/>
      <c r="L445" s="107"/>
      <c r="M445" s="107"/>
      <c r="N445" s="107"/>
      <c r="O445" s="107"/>
      <c r="Q445" s="156"/>
      <c r="R445" s="156"/>
      <c r="S445" s="156"/>
    </row>
    <row r="446" spans="1:19" s="9" customFormat="1" ht="26.4" x14ac:dyDescent="0.25">
      <c r="A446" s="122" t="s">
        <v>1312</v>
      </c>
      <c r="B446" s="22" t="s">
        <v>193</v>
      </c>
      <c r="C446" s="124" t="s">
        <v>99</v>
      </c>
      <c r="D446" s="137">
        <f>D445</f>
        <v>427.1</v>
      </c>
      <c r="E446" s="147"/>
      <c r="F446" s="107"/>
      <c r="G446" s="107"/>
      <c r="H446" s="107"/>
      <c r="I446" s="148"/>
      <c r="J446" s="107"/>
      <c r="K446" s="107"/>
      <c r="L446" s="107"/>
      <c r="M446" s="107"/>
      <c r="N446" s="107"/>
      <c r="O446" s="107"/>
      <c r="Q446" s="156"/>
      <c r="R446" s="156"/>
      <c r="S446" s="156"/>
    </row>
    <row r="447" spans="1:19" s="9" customFormat="1" ht="26.4" x14ac:dyDescent="0.25">
      <c r="A447" s="122" t="s">
        <v>1313</v>
      </c>
      <c r="B447" s="22" t="s">
        <v>192</v>
      </c>
      <c r="C447" s="124" t="s">
        <v>99</v>
      </c>
      <c r="D447" s="137">
        <f>D445</f>
        <v>427.1</v>
      </c>
      <c r="E447" s="147"/>
      <c r="F447" s="107"/>
      <c r="G447" s="107"/>
      <c r="H447" s="107"/>
      <c r="I447" s="148"/>
      <c r="J447" s="107"/>
      <c r="K447" s="107"/>
      <c r="L447" s="107"/>
      <c r="M447" s="107"/>
      <c r="N447" s="107"/>
      <c r="O447" s="107"/>
    </row>
    <row r="448" spans="1:19" s="9" customFormat="1" ht="15.6" x14ac:dyDescent="0.25">
      <c r="A448" s="122" t="s">
        <v>1314</v>
      </c>
      <c r="B448" s="22" t="s">
        <v>191</v>
      </c>
      <c r="C448" s="124" t="s">
        <v>99</v>
      </c>
      <c r="D448" s="137">
        <f>D445</f>
        <v>427.1</v>
      </c>
      <c r="E448" s="147"/>
      <c r="F448" s="107"/>
      <c r="G448" s="107"/>
      <c r="H448" s="107"/>
      <c r="I448" s="148"/>
      <c r="J448" s="107"/>
      <c r="K448" s="107"/>
      <c r="L448" s="107"/>
      <c r="M448" s="107"/>
      <c r="N448" s="107"/>
      <c r="O448" s="107"/>
    </row>
    <row r="449" spans="1:15" s="9" customFormat="1" ht="26.4" x14ac:dyDescent="0.25">
      <c r="A449" s="122" t="s">
        <v>1315</v>
      </c>
      <c r="B449" s="22" t="s">
        <v>370</v>
      </c>
      <c r="C449" s="124" t="s">
        <v>89</v>
      </c>
      <c r="D449" s="137">
        <f>D445*0.06</f>
        <v>25.626000000000001</v>
      </c>
      <c r="E449" s="147"/>
      <c r="F449" s="107"/>
      <c r="G449" s="107"/>
      <c r="H449" s="107"/>
      <c r="I449" s="148"/>
      <c r="J449" s="107"/>
      <c r="K449" s="107"/>
      <c r="L449" s="107"/>
      <c r="M449" s="107"/>
      <c r="N449" s="107"/>
      <c r="O449" s="107"/>
    </row>
    <row r="450" spans="1:15" s="9" customFormat="1" ht="15.6" x14ac:dyDescent="0.25">
      <c r="A450" s="122" t="s">
        <v>1316</v>
      </c>
      <c r="B450" s="22" t="s">
        <v>371</v>
      </c>
      <c r="C450" s="124" t="s">
        <v>99</v>
      </c>
      <c r="D450" s="137">
        <f>D445</f>
        <v>427.1</v>
      </c>
      <c r="E450" s="147"/>
      <c r="F450" s="107"/>
      <c r="G450" s="107"/>
      <c r="H450" s="107"/>
      <c r="I450" s="148"/>
      <c r="J450" s="107"/>
      <c r="K450" s="107"/>
      <c r="L450" s="107"/>
      <c r="M450" s="107"/>
      <c r="N450" s="107"/>
      <c r="O450" s="107"/>
    </row>
    <row r="451" spans="1:15" s="9" customFormat="1" ht="26.4" x14ac:dyDescent="0.25">
      <c r="A451" s="122" t="s">
        <v>1317</v>
      </c>
      <c r="B451" s="22" t="s">
        <v>238</v>
      </c>
      <c r="C451" s="124" t="s">
        <v>99</v>
      </c>
      <c r="D451" s="137">
        <f>D445</f>
        <v>427.1</v>
      </c>
      <c r="E451" s="147"/>
      <c r="F451" s="107"/>
      <c r="G451" s="107"/>
      <c r="H451" s="107"/>
      <c r="I451" s="148"/>
      <c r="J451" s="107"/>
      <c r="K451" s="107"/>
      <c r="L451" s="107"/>
      <c r="M451" s="107"/>
      <c r="N451" s="107"/>
      <c r="O451" s="107"/>
    </row>
    <row r="452" spans="1:15" s="9" customFormat="1" ht="26.4" x14ac:dyDescent="0.25">
      <c r="A452" s="122" t="s">
        <v>1318</v>
      </c>
      <c r="B452" s="22" t="s">
        <v>239</v>
      </c>
      <c r="C452" s="124" t="s">
        <v>99</v>
      </c>
      <c r="D452" s="137">
        <f>D445</f>
        <v>427.1</v>
      </c>
      <c r="E452" s="147"/>
      <c r="F452" s="107"/>
      <c r="G452" s="107"/>
      <c r="H452" s="107"/>
      <c r="I452" s="148"/>
      <c r="J452" s="107"/>
      <c r="K452" s="107"/>
      <c r="L452" s="107"/>
      <c r="M452" s="107"/>
      <c r="N452" s="107"/>
      <c r="O452" s="107"/>
    </row>
    <row r="453" spans="1:15" s="9" customFormat="1" ht="15.6" x14ac:dyDescent="0.25">
      <c r="A453" s="122" t="s">
        <v>1319</v>
      </c>
      <c r="B453" s="22" t="s">
        <v>240</v>
      </c>
      <c r="C453" s="124" t="s">
        <v>99</v>
      </c>
      <c r="D453" s="137">
        <f>D445</f>
        <v>427.1</v>
      </c>
      <c r="E453" s="147"/>
      <c r="F453" s="107"/>
      <c r="G453" s="107"/>
      <c r="H453" s="107"/>
      <c r="I453" s="148"/>
      <c r="J453" s="107"/>
      <c r="K453" s="107"/>
      <c r="L453" s="107"/>
      <c r="M453" s="107"/>
      <c r="N453" s="107"/>
      <c r="O453" s="107"/>
    </row>
    <row r="454" spans="1:15" s="9" customFormat="1" ht="15.6" x14ac:dyDescent="0.25">
      <c r="A454" s="122"/>
      <c r="B454" s="138" t="s">
        <v>241</v>
      </c>
      <c r="C454" s="124" t="s">
        <v>99</v>
      </c>
      <c r="D454" s="137">
        <v>23.5</v>
      </c>
      <c r="E454" s="147"/>
      <c r="F454" s="107"/>
      <c r="G454" s="107"/>
      <c r="H454" s="107"/>
      <c r="I454" s="148"/>
      <c r="J454" s="107"/>
      <c r="K454" s="107"/>
      <c r="L454" s="107"/>
      <c r="M454" s="107"/>
      <c r="N454" s="107"/>
      <c r="O454" s="107"/>
    </row>
    <row r="455" spans="1:15" s="9" customFormat="1" ht="26.4" x14ac:dyDescent="0.25">
      <c r="A455" s="122" t="s">
        <v>1320</v>
      </c>
      <c r="B455" s="22" t="s">
        <v>193</v>
      </c>
      <c r="C455" s="124" t="s">
        <v>99</v>
      </c>
      <c r="D455" s="137">
        <f>D454</f>
        <v>23.5</v>
      </c>
      <c r="E455" s="147"/>
      <c r="F455" s="107"/>
      <c r="G455" s="107"/>
      <c r="H455" s="107"/>
      <c r="I455" s="148"/>
      <c r="J455" s="107"/>
      <c r="K455" s="107"/>
      <c r="L455" s="107"/>
      <c r="M455" s="107"/>
      <c r="N455" s="107"/>
      <c r="O455" s="107"/>
    </row>
    <row r="456" spans="1:15" s="9" customFormat="1" ht="26.4" x14ac:dyDescent="0.25">
      <c r="A456" s="122" t="s">
        <v>1321</v>
      </c>
      <c r="B456" s="22" t="s">
        <v>192</v>
      </c>
      <c r="C456" s="124" t="s">
        <v>99</v>
      </c>
      <c r="D456" s="137">
        <f>D454</f>
        <v>23.5</v>
      </c>
      <c r="E456" s="147"/>
      <c r="F456" s="107"/>
      <c r="G456" s="107"/>
      <c r="H456" s="107"/>
      <c r="I456" s="148"/>
      <c r="J456" s="107"/>
      <c r="K456" s="107"/>
      <c r="L456" s="107"/>
      <c r="M456" s="107"/>
      <c r="N456" s="107"/>
      <c r="O456" s="107"/>
    </row>
    <row r="457" spans="1:15" s="9" customFormat="1" ht="26.4" x14ac:dyDescent="0.25">
      <c r="A457" s="122" t="s">
        <v>1322</v>
      </c>
      <c r="B457" s="22" t="s">
        <v>242</v>
      </c>
      <c r="C457" s="124" t="s">
        <v>99</v>
      </c>
      <c r="D457" s="137">
        <f>D454</f>
        <v>23.5</v>
      </c>
      <c r="E457" s="147"/>
      <c r="F457" s="107"/>
      <c r="G457" s="107"/>
      <c r="H457" s="107"/>
      <c r="I457" s="148"/>
      <c r="J457" s="107"/>
      <c r="K457" s="107"/>
      <c r="L457" s="107"/>
      <c r="M457" s="107"/>
      <c r="N457" s="107"/>
      <c r="O457" s="107"/>
    </row>
    <row r="458" spans="1:15" s="9" customFormat="1" ht="26.4" x14ac:dyDescent="0.25">
      <c r="A458" s="122" t="s">
        <v>1323</v>
      </c>
      <c r="B458" s="22" t="s">
        <v>243</v>
      </c>
      <c r="C458" s="124" t="s">
        <v>99</v>
      </c>
      <c r="D458" s="137">
        <f>D454</f>
        <v>23.5</v>
      </c>
      <c r="E458" s="147"/>
      <c r="F458" s="107"/>
      <c r="G458" s="107"/>
      <c r="H458" s="107"/>
      <c r="I458" s="148"/>
      <c r="J458" s="107"/>
      <c r="K458" s="107"/>
      <c r="L458" s="107"/>
      <c r="M458" s="107"/>
      <c r="N458" s="107"/>
      <c r="O458" s="107"/>
    </row>
    <row r="459" spans="1:15" s="9" customFormat="1" ht="26.4" x14ac:dyDescent="0.25">
      <c r="A459" s="122" t="s">
        <v>1641</v>
      </c>
      <c r="B459" s="22" t="s">
        <v>244</v>
      </c>
      <c r="C459" s="124" t="s">
        <v>99</v>
      </c>
      <c r="D459" s="137">
        <f>D454</f>
        <v>23.5</v>
      </c>
      <c r="E459" s="147"/>
      <c r="F459" s="107"/>
      <c r="G459" s="107"/>
      <c r="H459" s="107"/>
      <c r="I459" s="148"/>
      <c r="J459" s="107"/>
      <c r="K459" s="107"/>
      <c r="L459" s="107"/>
      <c r="M459" s="107"/>
      <c r="N459" s="107"/>
      <c r="O459" s="107"/>
    </row>
    <row r="460" spans="1:15" s="9" customFormat="1" ht="15.6" x14ac:dyDescent="0.25">
      <c r="A460" s="122" t="s">
        <v>1642</v>
      </c>
      <c r="B460" s="22" t="s">
        <v>240</v>
      </c>
      <c r="C460" s="124" t="s">
        <v>99</v>
      </c>
      <c r="D460" s="137">
        <f>D454</f>
        <v>23.5</v>
      </c>
      <c r="E460" s="147"/>
      <c r="F460" s="107"/>
      <c r="G460" s="107"/>
      <c r="H460" s="107"/>
      <c r="I460" s="148"/>
      <c r="J460" s="107"/>
      <c r="K460" s="107"/>
      <c r="L460" s="107"/>
      <c r="M460" s="107"/>
      <c r="N460" s="107"/>
      <c r="O460" s="107"/>
    </row>
    <row r="461" spans="1:15" s="9" customFormat="1" ht="15.6" x14ac:dyDescent="0.25">
      <c r="A461" s="122"/>
      <c r="B461" s="138" t="s">
        <v>245</v>
      </c>
      <c r="C461" s="124" t="s">
        <v>99</v>
      </c>
      <c r="D461" s="137">
        <v>149.1</v>
      </c>
      <c r="E461" s="147"/>
      <c r="F461" s="107"/>
      <c r="G461" s="107"/>
      <c r="H461" s="107"/>
      <c r="I461" s="148"/>
      <c r="J461" s="107"/>
      <c r="K461" s="107"/>
      <c r="L461" s="107"/>
      <c r="M461" s="107"/>
      <c r="N461" s="107"/>
      <c r="O461" s="107"/>
    </row>
    <row r="462" spans="1:15" s="9" customFormat="1" ht="26.4" x14ac:dyDescent="0.25">
      <c r="A462" s="122" t="s">
        <v>1643</v>
      </c>
      <c r="B462" s="22" t="s">
        <v>193</v>
      </c>
      <c r="C462" s="124" t="s">
        <v>99</v>
      </c>
      <c r="D462" s="137">
        <f>D461</f>
        <v>149.1</v>
      </c>
      <c r="E462" s="147"/>
      <c r="F462" s="107"/>
      <c r="G462" s="107"/>
      <c r="H462" s="107"/>
      <c r="I462" s="148"/>
      <c r="J462" s="107"/>
      <c r="K462" s="107"/>
      <c r="L462" s="107"/>
      <c r="M462" s="107"/>
      <c r="N462" s="107"/>
      <c r="O462" s="107"/>
    </row>
    <row r="463" spans="1:15" s="9" customFormat="1" ht="26.4" x14ac:dyDescent="0.25">
      <c r="A463" s="122" t="s">
        <v>1644</v>
      </c>
      <c r="B463" s="22" t="s">
        <v>192</v>
      </c>
      <c r="C463" s="124" t="s">
        <v>99</v>
      </c>
      <c r="D463" s="137">
        <f>D461</f>
        <v>149.1</v>
      </c>
      <c r="E463" s="147"/>
      <c r="F463" s="107"/>
      <c r="G463" s="107"/>
      <c r="H463" s="107"/>
      <c r="I463" s="148"/>
      <c r="J463" s="107"/>
      <c r="K463" s="107"/>
      <c r="L463" s="107"/>
      <c r="M463" s="107"/>
      <c r="N463" s="107"/>
      <c r="O463" s="107"/>
    </row>
    <row r="464" spans="1:15" s="9" customFormat="1" ht="26.4" x14ac:dyDescent="0.25">
      <c r="A464" s="122" t="s">
        <v>1645</v>
      </c>
      <c r="B464" s="22" t="s">
        <v>242</v>
      </c>
      <c r="C464" s="124" t="s">
        <v>99</v>
      </c>
      <c r="D464" s="137">
        <f>D461</f>
        <v>149.1</v>
      </c>
      <c r="E464" s="147"/>
      <c r="F464" s="107"/>
      <c r="G464" s="107"/>
      <c r="H464" s="107"/>
      <c r="I464" s="148"/>
      <c r="J464" s="107"/>
      <c r="K464" s="107"/>
      <c r="L464" s="107"/>
      <c r="M464" s="107"/>
      <c r="N464" s="107"/>
      <c r="O464" s="107"/>
    </row>
    <row r="465" spans="1:17" s="9" customFormat="1" ht="26.4" x14ac:dyDescent="0.25">
      <c r="A465" s="122" t="s">
        <v>1646</v>
      </c>
      <c r="B465" s="22" t="s">
        <v>246</v>
      </c>
      <c r="C465" s="124" t="s">
        <v>99</v>
      </c>
      <c r="D465" s="137">
        <f>D461</f>
        <v>149.1</v>
      </c>
      <c r="E465" s="147"/>
      <c r="F465" s="107"/>
      <c r="G465" s="107"/>
      <c r="H465" s="107"/>
      <c r="I465" s="148"/>
      <c r="J465" s="107"/>
      <c r="K465" s="107"/>
      <c r="L465" s="107"/>
      <c r="M465" s="107"/>
      <c r="N465" s="107"/>
      <c r="O465" s="107"/>
    </row>
    <row r="466" spans="1:17" s="9" customFormat="1" ht="15.6" x14ac:dyDescent="0.25">
      <c r="A466" s="122" t="s">
        <v>1647</v>
      </c>
      <c r="B466" s="22" t="s">
        <v>240</v>
      </c>
      <c r="C466" s="124" t="s">
        <v>99</v>
      </c>
      <c r="D466" s="137">
        <f>D461</f>
        <v>149.1</v>
      </c>
      <c r="E466" s="147"/>
      <c r="F466" s="107"/>
      <c r="G466" s="107"/>
      <c r="H466" s="107"/>
      <c r="I466" s="148"/>
      <c r="J466" s="107"/>
      <c r="K466" s="107"/>
      <c r="L466" s="107"/>
      <c r="M466" s="107"/>
      <c r="N466" s="107"/>
      <c r="O466" s="107"/>
    </row>
    <row r="467" spans="1:17" s="9" customFormat="1" ht="15.6" x14ac:dyDescent="0.25">
      <c r="A467" s="122" t="s">
        <v>1648</v>
      </c>
      <c r="B467" s="22" t="s">
        <v>247</v>
      </c>
      <c r="C467" s="124" t="s">
        <v>99</v>
      </c>
      <c r="D467" s="134">
        <f>D461</f>
        <v>149.1</v>
      </c>
      <c r="E467" s="147"/>
      <c r="F467" s="107"/>
      <c r="G467" s="107"/>
      <c r="H467" s="107"/>
      <c r="I467" s="148"/>
      <c r="J467" s="107"/>
      <c r="K467" s="107"/>
      <c r="L467" s="107"/>
      <c r="M467" s="107"/>
      <c r="N467" s="107"/>
      <c r="O467" s="107"/>
    </row>
    <row r="468" spans="1:17" s="9" customFormat="1" ht="15.6" x14ac:dyDescent="0.25">
      <c r="A468" s="122"/>
      <c r="B468" s="138" t="s">
        <v>248</v>
      </c>
      <c r="C468" s="124" t="s">
        <v>99</v>
      </c>
      <c r="D468" s="137">
        <v>105.4</v>
      </c>
      <c r="E468" s="147"/>
      <c r="F468" s="107"/>
      <c r="G468" s="107"/>
      <c r="H468" s="107"/>
      <c r="I468" s="148"/>
      <c r="J468" s="107"/>
      <c r="K468" s="107"/>
      <c r="L468" s="107"/>
      <c r="M468" s="107"/>
      <c r="N468" s="107"/>
      <c r="O468" s="107"/>
    </row>
    <row r="469" spans="1:17" s="9" customFormat="1" ht="15.6" x14ac:dyDescent="0.25">
      <c r="A469" s="122" t="s">
        <v>2584</v>
      </c>
      <c r="B469" s="22" t="s">
        <v>249</v>
      </c>
      <c r="C469" s="124" t="s">
        <v>99</v>
      </c>
      <c r="D469" s="134">
        <f>D468</f>
        <v>105.4</v>
      </c>
      <c r="E469" s="147"/>
      <c r="F469" s="107"/>
      <c r="G469" s="107"/>
      <c r="H469" s="107"/>
      <c r="I469" s="148"/>
      <c r="J469" s="107"/>
      <c r="K469" s="107"/>
      <c r="L469" s="107"/>
      <c r="M469" s="107"/>
      <c r="N469" s="107"/>
      <c r="O469" s="107"/>
    </row>
    <row r="470" spans="1:17" s="9" customFormat="1" ht="15.6" x14ac:dyDescent="0.25">
      <c r="A470" s="122" t="s">
        <v>2585</v>
      </c>
      <c r="B470" s="22" t="s">
        <v>250</v>
      </c>
      <c r="C470" s="124" t="s">
        <v>99</v>
      </c>
      <c r="D470" s="134">
        <f>D468</f>
        <v>105.4</v>
      </c>
      <c r="E470" s="147"/>
      <c r="F470" s="107"/>
      <c r="G470" s="107"/>
      <c r="H470" s="107"/>
      <c r="I470" s="148"/>
      <c r="J470" s="107"/>
      <c r="K470" s="107"/>
      <c r="L470" s="107"/>
      <c r="M470" s="107"/>
      <c r="N470" s="107"/>
      <c r="O470" s="107"/>
    </row>
    <row r="471" spans="1:17" s="9" customFormat="1" ht="15.6" x14ac:dyDescent="0.25">
      <c r="A471" s="122" t="s">
        <v>2586</v>
      </c>
      <c r="B471" s="22" t="s">
        <v>251</v>
      </c>
      <c r="C471" s="124" t="s">
        <v>99</v>
      </c>
      <c r="D471" s="134">
        <f>D468</f>
        <v>105.4</v>
      </c>
      <c r="E471" s="147"/>
      <c r="F471" s="107"/>
      <c r="G471" s="107"/>
      <c r="H471" s="107"/>
      <c r="I471" s="148"/>
      <c r="J471" s="107"/>
      <c r="K471" s="107"/>
      <c r="L471" s="107"/>
      <c r="M471" s="107"/>
      <c r="N471" s="107"/>
      <c r="O471" s="107"/>
    </row>
    <row r="472" spans="1:17" s="9" customFormat="1" ht="26.4" x14ac:dyDescent="0.25">
      <c r="A472" s="122" t="s">
        <v>2587</v>
      </c>
      <c r="B472" s="22" t="s">
        <v>252</v>
      </c>
      <c r="C472" s="124" t="s">
        <v>99</v>
      </c>
      <c r="D472" s="134">
        <f>D468</f>
        <v>105.4</v>
      </c>
      <c r="E472" s="147"/>
      <c r="F472" s="107"/>
      <c r="G472" s="107"/>
      <c r="H472" s="107"/>
      <c r="I472" s="148"/>
      <c r="J472" s="107"/>
      <c r="K472" s="107"/>
      <c r="L472" s="107"/>
      <c r="M472" s="107"/>
      <c r="N472" s="107"/>
      <c r="O472" s="107"/>
    </row>
    <row r="473" spans="1:17" s="9" customFormat="1" x14ac:dyDescent="0.25">
      <c r="A473" s="119" t="s">
        <v>1942</v>
      </c>
      <c r="B473" s="120" t="s">
        <v>254</v>
      </c>
      <c r="C473" s="66"/>
      <c r="D473" s="133"/>
      <c r="E473" s="147"/>
      <c r="F473" s="107"/>
      <c r="G473" s="107"/>
      <c r="H473" s="107"/>
      <c r="I473" s="148"/>
      <c r="J473" s="107"/>
      <c r="K473" s="107"/>
      <c r="L473" s="107"/>
      <c r="M473" s="107"/>
      <c r="N473" s="107"/>
      <c r="O473" s="107"/>
    </row>
    <row r="474" spans="1:17" s="9" customFormat="1" ht="39.6" x14ac:dyDescent="0.25">
      <c r="A474" s="139" t="s">
        <v>1324</v>
      </c>
      <c r="B474" s="140" t="s">
        <v>255</v>
      </c>
      <c r="C474" s="124" t="s">
        <v>99</v>
      </c>
      <c r="D474" s="137">
        <v>361</v>
      </c>
      <c r="E474" s="147"/>
      <c r="F474" s="107"/>
      <c r="G474" s="107"/>
      <c r="H474" s="107"/>
      <c r="I474" s="148"/>
      <c r="J474" s="107"/>
      <c r="K474" s="107"/>
      <c r="L474" s="107"/>
      <c r="M474" s="107"/>
      <c r="N474" s="107"/>
      <c r="O474" s="107"/>
    </row>
    <row r="475" spans="1:17" s="9" customFormat="1" ht="52.8" x14ac:dyDescent="0.25">
      <c r="A475" s="139" t="s">
        <v>1325</v>
      </c>
      <c r="B475" s="140" t="s">
        <v>2588</v>
      </c>
      <c r="C475" s="124" t="s">
        <v>56</v>
      </c>
      <c r="D475" s="137">
        <v>237.6</v>
      </c>
      <c r="E475" s="309"/>
      <c r="F475" s="107"/>
      <c r="G475" s="107"/>
      <c r="H475" s="296"/>
      <c r="I475" s="148"/>
      <c r="J475" s="107"/>
      <c r="K475" s="107"/>
      <c r="L475" s="107"/>
      <c r="M475" s="107"/>
      <c r="N475" s="107"/>
      <c r="O475" s="107"/>
      <c r="Q475" s="156"/>
    </row>
    <row r="476" spans="1:17" s="9" customFormat="1" ht="52.8" x14ac:dyDescent="0.25">
      <c r="A476" s="139" t="s">
        <v>1326</v>
      </c>
      <c r="B476" s="140" t="s">
        <v>256</v>
      </c>
      <c r="C476" s="124" t="s">
        <v>347</v>
      </c>
      <c r="D476" s="141">
        <v>34</v>
      </c>
      <c r="E476" s="147"/>
      <c r="F476" s="107"/>
      <c r="G476" s="296"/>
      <c r="H476" s="107"/>
      <c r="I476" s="148"/>
      <c r="J476" s="107"/>
      <c r="K476" s="107"/>
      <c r="L476" s="107"/>
      <c r="M476" s="107"/>
      <c r="N476" s="107"/>
      <c r="O476" s="107"/>
    </row>
    <row r="477" spans="1:17" s="9" customFormat="1" ht="52.8" x14ac:dyDescent="0.25">
      <c r="A477" s="139" t="s">
        <v>1327</v>
      </c>
      <c r="B477" s="140" t="s">
        <v>257</v>
      </c>
      <c r="C477" s="124" t="s">
        <v>347</v>
      </c>
      <c r="D477" s="141">
        <v>56</v>
      </c>
      <c r="E477" s="147"/>
      <c r="F477" s="107"/>
      <c r="G477" s="107"/>
      <c r="H477" s="107"/>
      <c r="I477" s="148"/>
      <c r="J477" s="107"/>
      <c r="K477" s="107"/>
      <c r="L477" s="107"/>
      <c r="M477" s="107"/>
      <c r="N477" s="107"/>
      <c r="O477" s="107"/>
    </row>
    <row r="478" spans="1:17" s="9" customFormat="1" ht="52.8" x14ac:dyDescent="0.25">
      <c r="A478" s="139" t="s">
        <v>1328</v>
      </c>
      <c r="B478" s="140" t="s">
        <v>258</v>
      </c>
      <c r="C478" s="124" t="s">
        <v>347</v>
      </c>
      <c r="D478" s="141">
        <v>1</v>
      </c>
      <c r="E478" s="147"/>
      <c r="F478" s="107"/>
      <c r="G478" s="107"/>
      <c r="H478" s="107"/>
      <c r="I478" s="148"/>
      <c r="J478" s="107"/>
      <c r="K478" s="107"/>
      <c r="L478" s="107"/>
      <c r="M478" s="107"/>
      <c r="N478" s="107"/>
      <c r="O478" s="107"/>
    </row>
    <row r="479" spans="1:17" s="9" customFormat="1" ht="52.8" x14ac:dyDescent="0.25">
      <c r="A479" s="139" t="s">
        <v>1329</v>
      </c>
      <c r="B479" s="140" t="s">
        <v>259</v>
      </c>
      <c r="C479" s="124" t="s">
        <v>347</v>
      </c>
      <c r="D479" s="141">
        <v>29</v>
      </c>
      <c r="E479" s="147"/>
      <c r="F479" s="107"/>
      <c r="G479" s="107"/>
      <c r="H479" s="107"/>
      <c r="I479" s="148"/>
      <c r="J479" s="107"/>
      <c r="K479" s="107"/>
      <c r="L479" s="107"/>
      <c r="M479" s="107"/>
      <c r="N479" s="107"/>
      <c r="O479" s="107"/>
    </row>
    <row r="480" spans="1:17" s="9" customFormat="1" ht="52.8" x14ac:dyDescent="0.25">
      <c r="A480" s="139" t="s">
        <v>1330</v>
      </c>
      <c r="B480" s="140" t="s">
        <v>260</v>
      </c>
      <c r="C480" s="124" t="s">
        <v>347</v>
      </c>
      <c r="D480" s="141">
        <v>1</v>
      </c>
      <c r="E480" s="147"/>
      <c r="F480" s="107"/>
      <c r="G480" s="107"/>
      <c r="H480" s="107"/>
      <c r="I480" s="148"/>
      <c r="J480" s="107"/>
      <c r="K480" s="107"/>
      <c r="L480" s="107"/>
      <c r="M480" s="107"/>
      <c r="N480" s="107"/>
      <c r="O480" s="107"/>
    </row>
    <row r="481" spans="1:18" s="9" customFormat="1" ht="26.4" x14ac:dyDescent="0.25">
      <c r="A481" s="139" t="s">
        <v>1331</v>
      </c>
      <c r="B481" s="140" t="s">
        <v>261</v>
      </c>
      <c r="C481" s="124" t="s">
        <v>56</v>
      </c>
      <c r="D481" s="137">
        <v>172.85</v>
      </c>
      <c r="E481" s="147"/>
      <c r="F481" s="107"/>
      <c r="G481" s="107"/>
      <c r="H481" s="107"/>
      <c r="I481" s="148"/>
      <c r="J481" s="107"/>
      <c r="K481" s="107"/>
      <c r="L481" s="107"/>
      <c r="M481" s="107"/>
      <c r="N481" s="107"/>
      <c r="O481" s="107"/>
    </row>
    <row r="482" spans="1:18" s="9" customFormat="1" x14ac:dyDescent="0.25">
      <c r="A482" s="119" t="s">
        <v>1939</v>
      </c>
      <c r="B482" s="120" t="s">
        <v>263</v>
      </c>
      <c r="C482" s="66"/>
      <c r="D482" s="133"/>
      <c r="E482" s="147"/>
      <c r="F482" s="107"/>
      <c r="G482" s="107"/>
      <c r="H482" s="107"/>
      <c r="I482" s="148"/>
      <c r="J482" s="107"/>
      <c r="K482" s="107"/>
      <c r="L482" s="107"/>
      <c r="M482" s="107"/>
      <c r="N482" s="107"/>
      <c r="O482" s="107"/>
    </row>
    <row r="483" spans="1:18" s="9" customFormat="1" ht="79.2" x14ac:dyDescent="0.25">
      <c r="A483" s="139" t="s">
        <v>1343</v>
      </c>
      <c r="B483" s="140" t="s">
        <v>2589</v>
      </c>
      <c r="C483" s="124" t="s">
        <v>347</v>
      </c>
      <c r="D483" s="141">
        <v>54</v>
      </c>
      <c r="E483" s="309"/>
      <c r="F483" s="296"/>
      <c r="G483" s="296"/>
      <c r="H483" s="296"/>
      <c r="I483" s="148"/>
      <c r="J483" s="107"/>
      <c r="K483" s="107"/>
      <c r="L483" s="107"/>
      <c r="M483" s="107"/>
      <c r="N483" s="107"/>
      <c r="O483" s="107"/>
      <c r="Q483" s="324"/>
      <c r="R483" s="156"/>
    </row>
    <row r="484" spans="1:18" s="9" customFormat="1" ht="66" x14ac:dyDescent="0.25">
      <c r="A484" s="139" t="s">
        <v>1344</v>
      </c>
      <c r="B484" s="140" t="s">
        <v>2590</v>
      </c>
      <c r="C484" s="124" t="s">
        <v>347</v>
      </c>
      <c r="D484" s="141">
        <v>12</v>
      </c>
      <c r="E484" s="309"/>
      <c r="F484" s="296"/>
      <c r="G484" s="296"/>
      <c r="H484" s="296"/>
      <c r="I484" s="148"/>
      <c r="J484" s="107"/>
      <c r="K484" s="107"/>
      <c r="L484" s="107"/>
      <c r="M484" s="107"/>
      <c r="N484" s="107"/>
      <c r="O484" s="107"/>
      <c r="Q484" s="156"/>
      <c r="R484" s="156"/>
    </row>
    <row r="485" spans="1:18" s="9" customFormat="1" x14ac:dyDescent="0.25">
      <c r="A485" s="119" t="s">
        <v>1938</v>
      </c>
      <c r="B485" s="120" t="s">
        <v>265</v>
      </c>
      <c r="C485" s="142"/>
      <c r="D485" s="140"/>
      <c r="E485" s="147"/>
      <c r="F485" s="107"/>
      <c r="G485" s="107"/>
      <c r="H485" s="107"/>
      <c r="I485" s="148"/>
      <c r="J485" s="107"/>
      <c r="K485" s="107"/>
      <c r="L485" s="107"/>
      <c r="M485" s="107"/>
      <c r="N485" s="107"/>
      <c r="O485" s="107"/>
    </row>
    <row r="486" spans="1:18" s="9" customFormat="1" ht="39.6" x14ac:dyDescent="0.25">
      <c r="A486" s="139" t="s">
        <v>2591</v>
      </c>
      <c r="B486" s="382" t="s">
        <v>2724</v>
      </c>
      <c r="C486" s="142" t="s">
        <v>59</v>
      </c>
      <c r="D486" s="140">
        <v>1</v>
      </c>
      <c r="E486" s="147"/>
      <c r="F486" s="107"/>
      <c r="G486" s="107"/>
      <c r="H486" s="107"/>
      <c r="I486" s="148"/>
      <c r="J486" s="107"/>
      <c r="K486" s="107"/>
      <c r="L486" s="107"/>
      <c r="M486" s="107"/>
      <c r="N486" s="107"/>
      <c r="O486" s="107"/>
    </row>
    <row r="487" spans="1:18" s="9" customFormat="1" ht="39.6" x14ac:dyDescent="0.25">
      <c r="A487" s="139" t="s">
        <v>2592</v>
      </c>
      <c r="B487" s="382" t="s">
        <v>2725</v>
      </c>
      <c r="C487" s="142" t="s">
        <v>59</v>
      </c>
      <c r="D487" s="140">
        <v>1</v>
      </c>
      <c r="E487" s="147"/>
      <c r="F487" s="107"/>
      <c r="G487" s="107"/>
      <c r="H487" s="107"/>
      <c r="I487" s="148"/>
      <c r="J487" s="107"/>
      <c r="K487" s="107"/>
      <c r="L487" s="107"/>
      <c r="M487" s="107"/>
      <c r="N487" s="107"/>
      <c r="O487" s="107"/>
    </row>
    <row r="488" spans="1:18" s="9" customFormat="1" ht="39.6" x14ac:dyDescent="0.25">
      <c r="A488" s="139" t="s">
        <v>2593</v>
      </c>
      <c r="B488" s="382" t="s">
        <v>2726</v>
      </c>
      <c r="C488" s="142" t="s">
        <v>59</v>
      </c>
      <c r="D488" s="140">
        <v>1</v>
      </c>
      <c r="E488" s="147"/>
      <c r="F488" s="107"/>
      <c r="G488" s="107"/>
      <c r="H488" s="107"/>
      <c r="I488" s="148"/>
      <c r="J488" s="107"/>
      <c r="K488" s="107"/>
      <c r="L488" s="107"/>
      <c r="M488" s="107"/>
      <c r="N488" s="107"/>
      <c r="O488" s="107"/>
    </row>
    <row r="489" spans="1:18" s="9" customFormat="1" ht="39.6" x14ac:dyDescent="0.25">
      <c r="A489" s="139" t="s">
        <v>2594</v>
      </c>
      <c r="B489" s="140" t="s">
        <v>266</v>
      </c>
      <c r="C489" s="142" t="s">
        <v>59</v>
      </c>
      <c r="D489" s="140">
        <v>1</v>
      </c>
      <c r="E489" s="147"/>
      <c r="F489" s="107"/>
      <c r="G489" s="107"/>
      <c r="H489" s="107"/>
      <c r="I489" s="148"/>
      <c r="J489" s="107"/>
      <c r="K489" s="107"/>
      <c r="L489" s="107"/>
      <c r="M489" s="107"/>
      <c r="N489" s="107"/>
      <c r="O489" s="107"/>
    </row>
    <row r="490" spans="1:18" s="9" customFormat="1" x14ac:dyDescent="0.25">
      <c r="A490" s="119" t="s">
        <v>219</v>
      </c>
      <c r="B490" s="120" t="s">
        <v>268</v>
      </c>
      <c r="C490" s="142"/>
      <c r="D490" s="140"/>
      <c r="E490" s="147"/>
      <c r="F490" s="107"/>
      <c r="G490" s="107"/>
      <c r="H490" s="107"/>
      <c r="I490" s="148"/>
      <c r="J490" s="107"/>
      <c r="K490" s="107"/>
      <c r="L490" s="107"/>
      <c r="M490" s="107"/>
      <c r="N490" s="107"/>
      <c r="O490" s="107"/>
    </row>
    <row r="491" spans="1:18" s="9" customFormat="1" ht="26.4" x14ac:dyDescent="0.25">
      <c r="A491" s="139" t="s">
        <v>1381</v>
      </c>
      <c r="B491" s="140" t="s">
        <v>269</v>
      </c>
      <c r="C491" s="142" t="s">
        <v>59</v>
      </c>
      <c r="D491" s="140">
        <v>16</v>
      </c>
      <c r="E491" s="147"/>
      <c r="F491" s="107"/>
      <c r="G491" s="107"/>
      <c r="H491" s="107"/>
      <c r="I491" s="148"/>
      <c r="J491" s="107"/>
      <c r="K491" s="107"/>
      <c r="L491" s="107"/>
      <c r="M491" s="107"/>
      <c r="N491" s="107"/>
      <c r="O491" s="107"/>
    </row>
    <row r="492" spans="1:18" s="9" customFormat="1" ht="39.6" x14ac:dyDescent="0.25">
      <c r="A492" s="139" t="s">
        <v>1382</v>
      </c>
      <c r="B492" s="140" t="s">
        <v>270</v>
      </c>
      <c r="C492" s="142" t="s">
        <v>59</v>
      </c>
      <c r="D492" s="140">
        <v>6</v>
      </c>
      <c r="E492" s="147"/>
      <c r="F492" s="107"/>
      <c r="G492" s="107"/>
      <c r="H492" s="107"/>
      <c r="I492" s="148"/>
      <c r="J492" s="107"/>
      <c r="K492" s="107"/>
      <c r="L492" s="107"/>
      <c r="M492" s="107"/>
      <c r="N492" s="107"/>
      <c r="O492" s="107"/>
    </row>
    <row r="493" spans="1:18" s="9" customFormat="1" ht="26.4" x14ac:dyDescent="0.25">
      <c r="A493" s="139" t="s">
        <v>1383</v>
      </c>
      <c r="B493" s="140" t="s">
        <v>271</v>
      </c>
      <c r="C493" s="142" t="s">
        <v>59</v>
      </c>
      <c r="D493" s="140">
        <v>2</v>
      </c>
      <c r="E493" s="147"/>
      <c r="F493" s="107"/>
      <c r="G493" s="107"/>
      <c r="H493" s="107"/>
      <c r="I493" s="148"/>
      <c r="J493" s="107"/>
      <c r="K493" s="107"/>
      <c r="L493" s="107"/>
      <c r="M493" s="107"/>
      <c r="N493" s="107"/>
      <c r="O493" s="107"/>
    </row>
    <row r="494" spans="1:18" s="9" customFormat="1" ht="26.4" x14ac:dyDescent="0.25">
      <c r="A494" s="139" t="s">
        <v>1384</v>
      </c>
      <c r="B494" s="140" t="s">
        <v>272</v>
      </c>
      <c r="C494" s="142" t="s">
        <v>59</v>
      </c>
      <c r="D494" s="140">
        <v>1</v>
      </c>
      <c r="E494" s="147"/>
      <c r="F494" s="107"/>
      <c r="G494" s="107"/>
      <c r="H494" s="107"/>
      <c r="I494" s="148"/>
      <c r="J494" s="107"/>
      <c r="K494" s="107"/>
      <c r="L494" s="107"/>
      <c r="M494" s="107"/>
      <c r="N494" s="107"/>
      <c r="O494" s="107"/>
    </row>
    <row r="495" spans="1:18" s="9" customFormat="1" ht="26.4" x14ac:dyDescent="0.25">
      <c r="A495" s="139" t="s">
        <v>1385</v>
      </c>
      <c r="B495" s="140" t="s">
        <v>273</v>
      </c>
      <c r="C495" s="142" t="s">
        <v>59</v>
      </c>
      <c r="D495" s="140">
        <v>1</v>
      </c>
      <c r="E495" s="147"/>
      <c r="F495" s="107"/>
      <c r="G495" s="107"/>
      <c r="H495" s="107"/>
      <c r="I495" s="148"/>
      <c r="J495" s="107"/>
      <c r="K495" s="107"/>
      <c r="L495" s="107"/>
      <c r="M495" s="107"/>
      <c r="N495" s="107"/>
      <c r="O495" s="107"/>
    </row>
    <row r="496" spans="1:18" s="9" customFormat="1" ht="39.6" x14ac:dyDescent="0.25">
      <c r="A496" s="139" t="s">
        <v>1386</v>
      </c>
      <c r="B496" s="140" t="s">
        <v>274</v>
      </c>
      <c r="C496" s="142" t="s">
        <v>59</v>
      </c>
      <c r="D496" s="140">
        <v>1</v>
      </c>
      <c r="E496" s="147"/>
      <c r="F496" s="107"/>
      <c r="G496" s="107"/>
      <c r="H496" s="107"/>
      <c r="I496" s="148"/>
      <c r="J496" s="107"/>
      <c r="K496" s="107"/>
      <c r="L496" s="107"/>
      <c r="M496" s="107"/>
      <c r="N496" s="107"/>
      <c r="O496" s="107"/>
    </row>
    <row r="497" spans="1:15" s="9" customFormat="1" ht="26.4" x14ac:dyDescent="0.25">
      <c r="A497" s="139" t="s">
        <v>1387</v>
      </c>
      <c r="B497" s="140" t="s">
        <v>275</v>
      </c>
      <c r="C497" s="142" t="s">
        <v>59</v>
      </c>
      <c r="D497" s="140">
        <v>1</v>
      </c>
      <c r="E497" s="147"/>
      <c r="F497" s="107"/>
      <c r="G497" s="107"/>
      <c r="H497" s="107"/>
      <c r="I497" s="148"/>
      <c r="J497" s="107"/>
      <c r="K497" s="107"/>
      <c r="L497" s="107"/>
      <c r="M497" s="107"/>
      <c r="N497" s="107"/>
      <c r="O497" s="107"/>
    </row>
    <row r="498" spans="1:15" s="9" customFormat="1" ht="26.4" x14ac:dyDescent="0.25">
      <c r="A498" s="139" t="s">
        <v>1388</v>
      </c>
      <c r="B498" s="140" t="s">
        <v>276</v>
      </c>
      <c r="C498" s="142" t="s">
        <v>59</v>
      </c>
      <c r="D498" s="140">
        <v>1</v>
      </c>
      <c r="E498" s="147"/>
      <c r="F498" s="107"/>
      <c r="G498" s="107"/>
      <c r="H498" s="107"/>
      <c r="I498" s="148"/>
      <c r="J498" s="107"/>
      <c r="K498" s="107"/>
      <c r="L498" s="107"/>
      <c r="M498" s="107"/>
      <c r="N498" s="107"/>
      <c r="O498" s="107"/>
    </row>
    <row r="499" spans="1:15" s="9" customFormat="1" ht="26.4" x14ac:dyDescent="0.25">
      <c r="A499" s="139" t="s">
        <v>1389</v>
      </c>
      <c r="B499" s="140" t="s">
        <v>277</v>
      </c>
      <c r="C499" s="142" t="s">
        <v>59</v>
      </c>
      <c r="D499" s="140">
        <v>1</v>
      </c>
      <c r="E499" s="147"/>
      <c r="F499" s="107"/>
      <c r="G499" s="107"/>
      <c r="H499" s="107"/>
      <c r="I499" s="148"/>
      <c r="J499" s="107"/>
      <c r="K499" s="107"/>
      <c r="L499" s="107"/>
      <c r="M499" s="107"/>
      <c r="N499" s="107"/>
      <c r="O499" s="107"/>
    </row>
    <row r="500" spans="1:15" s="9" customFormat="1" ht="26.4" x14ac:dyDescent="0.25">
      <c r="A500" s="139" t="s">
        <v>1390</v>
      </c>
      <c r="B500" s="140" t="s">
        <v>278</v>
      </c>
      <c r="C500" s="142" t="s">
        <v>59</v>
      </c>
      <c r="D500" s="140">
        <v>1</v>
      </c>
      <c r="E500" s="147"/>
      <c r="F500" s="107"/>
      <c r="G500" s="107"/>
      <c r="H500" s="107"/>
      <c r="I500" s="148"/>
      <c r="J500" s="107"/>
      <c r="K500" s="107"/>
      <c r="L500" s="107"/>
      <c r="M500" s="107"/>
      <c r="N500" s="107"/>
      <c r="O500" s="107"/>
    </row>
    <row r="501" spans="1:15" s="9" customFormat="1" ht="26.4" x14ac:dyDescent="0.25">
      <c r="A501" s="139" t="s">
        <v>1391</v>
      </c>
      <c r="B501" s="140" t="s">
        <v>279</v>
      </c>
      <c r="C501" s="142" t="s">
        <v>59</v>
      </c>
      <c r="D501" s="140">
        <v>1</v>
      </c>
      <c r="E501" s="147"/>
      <c r="F501" s="107"/>
      <c r="G501" s="107"/>
      <c r="H501" s="107"/>
      <c r="I501" s="148"/>
      <c r="J501" s="107"/>
      <c r="K501" s="107"/>
      <c r="L501" s="107"/>
      <c r="M501" s="107"/>
      <c r="N501" s="107"/>
      <c r="O501" s="107"/>
    </row>
    <row r="502" spans="1:15" s="9" customFormat="1" ht="26.4" x14ac:dyDescent="0.25">
      <c r="A502" s="139" t="s">
        <v>1392</v>
      </c>
      <c r="B502" s="140" t="s">
        <v>280</v>
      </c>
      <c r="C502" s="142" t="s">
        <v>59</v>
      </c>
      <c r="D502" s="140">
        <v>3</v>
      </c>
      <c r="E502" s="147"/>
      <c r="F502" s="107"/>
      <c r="G502" s="107"/>
      <c r="H502" s="107"/>
      <c r="I502" s="148"/>
      <c r="J502" s="107"/>
      <c r="K502" s="107"/>
      <c r="L502" s="107"/>
      <c r="M502" s="107"/>
      <c r="N502" s="107"/>
      <c r="O502" s="107"/>
    </row>
    <row r="503" spans="1:15" s="9" customFormat="1" ht="26.4" x14ac:dyDescent="0.25">
      <c r="A503" s="139" t="s">
        <v>1393</v>
      </c>
      <c r="B503" s="140" t="s">
        <v>281</v>
      </c>
      <c r="C503" s="142" t="s">
        <v>59</v>
      </c>
      <c r="D503" s="140">
        <v>3</v>
      </c>
      <c r="E503" s="147"/>
      <c r="F503" s="107"/>
      <c r="G503" s="107"/>
      <c r="H503" s="107"/>
      <c r="I503" s="148"/>
      <c r="J503" s="107"/>
      <c r="K503" s="107"/>
      <c r="L503" s="107"/>
      <c r="M503" s="107"/>
      <c r="N503" s="107"/>
      <c r="O503" s="107"/>
    </row>
    <row r="504" spans="1:15" s="9" customFormat="1" ht="26.4" x14ac:dyDescent="0.25">
      <c r="A504" s="139" t="s">
        <v>1394</v>
      </c>
      <c r="B504" s="140" t="s">
        <v>282</v>
      </c>
      <c r="C504" s="142" t="s">
        <v>59</v>
      </c>
      <c r="D504" s="140">
        <v>3</v>
      </c>
      <c r="E504" s="147"/>
      <c r="F504" s="107"/>
      <c r="G504" s="107"/>
      <c r="H504" s="107"/>
      <c r="I504" s="148"/>
      <c r="J504" s="107"/>
      <c r="K504" s="107"/>
      <c r="L504" s="107"/>
      <c r="M504" s="107"/>
      <c r="N504" s="107"/>
      <c r="O504" s="107"/>
    </row>
    <row r="505" spans="1:15" s="9" customFormat="1" ht="26.4" x14ac:dyDescent="0.25">
      <c r="A505" s="139" t="s">
        <v>1395</v>
      </c>
      <c r="B505" s="140" t="s">
        <v>283</v>
      </c>
      <c r="C505" s="142" t="s">
        <v>59</v>
      </c>
      <c r="D505" s="140">
        <v>4</v>
      </c>
      <c r="E505" s="147"/>
      <c r="F505" s="107"/>
      <c r="G505" s="107"/>
      <c r="H505" s="107"/>
      <c r="I505" s="148"/>
      <c r="J505" s="107"/>
      <c r="K505" s="107"/>
      <c r="L505" s="107"/>
      <c r="M505" s="107"/>
      <c r="N505" s="107"/>
      <c r="O505" s="107"/>
    </row>
    <row r="506" spans="1:15" s="9" customFormat="1" ht="26.4" x14ac:dyDescent="0.25">
      <c r="A506" s="139" t="s">
        <v>1396</v>
      </c>
      <c r="B506" s="140" t="s">
        <v>284</v>
      </c>
      <c r="C506" s="142" t="s">
        <v>59</v>
      </c>
      <c r="D506" s="140">
        <v>4</v>
      </c>
      <c r="E506" s="147"/>
      <c r="F506" s="107"/>
      <c r="G506" s="107"/>
      <c r="H506" s="107"/>
      <c r="I506" s="148"/>
      <c r="J506" s="107"/>
      <c r="K506" s="107"/>
      <c r="L506" s="107"/>
      <c r="M506" s="107"/>
      <c r="N506" s="107"/>
      <c r="O506" s="107"/>
    </row>
    <row r="507" spans="1:15" s="9" customFormat="1" ht="26.4" x14ac:dyDescent="0.25">
      <c r="A507" s="139" t="s">
        <v>1397</v>
      </c>
      <c r="B507" s="140" t="s">
        <v>285</v>
      </c>
      <c r="C507" s="142" t="s">
        <v>59</v>
      </c>
      <c r="D507" s="140">
        <v>1</v>
      </c>
      <c r="E507" s="147"/>
      <c r="F507" s="107"/>
      <c r="G507" s="107"/>
      <c r="H507" s="107"/>
      <c r="I507" s="148"/>
      <c r="J507" s="107"/>
      <c r="K507" s="107"/>
      <c r="L507" s="107"/>
      <c r="M507" s="107"/>
      <c r="N507" s="107"/>
      <c r="O507" s="107"/>
    </row>
    <row r="508" spans="1:15" s="9" customFormat="1" ht="26.4" x14ac:dyDescent="0.25">
      <c r="A508" s="139" t="s">
        <v>1398</v>
      </c>
      <c r="B508" s="140" t="s">
        <v>286</v>
      </c>
      <c r="C508" s="142" t="s">
        <v>59</v>
      </c>
      <c r="D508" s="140">
        <v>1</v>
      </c>
      <c r="E508" s="147"/>
      <c r="F508" s="107"/>
      <c r="G508" s="107"/>
      <c r="H508" s="107"/>
      <c r="I508" s="148"/>
      <c r="J508" s="107"/>
      <c r="K508" s="107"/>
      <c r="L508" s="107"/>
      <c r="M508" s="107"/>
      <c r="N508" s="107"/>
      <c r="O508" s="107"/>
    </row>
    <row r="509" spans="1:15" s="9" customFormat="1" ht="26.4" x14ac:dyDescent="0.25">
      <c r="A509" s="139" t="s">
        <v>1399</v>
      </c>
      <c r="B509" s="140" t="s">
        <v>287</v>
      </c>
      <c r="C509" s="142" t="s">
        <v>59</v>
      </c>
      <c r="D509" s="140">
        <v>4</v>
      </c>
      <c r="E509" s="147"/>
      <c r="F509" s="107"/>
      <c r="G509" s="107"/>
      <c r="H509" s="107"/>
      <c r="I509" s="148"/>
      <c r="J509" s="107"/>
      <c r="K509" s="107"/>
      <c r="L509" s="107"/>
      <c r="M509" s="107"/>
      <c r="N509" s="107"/>
      <c r="O509" s="107"/>
    </row>
    <row r="510" spans="1:15" s="9" customFormat="1" ht="39.6" x14ac:dyDescent="0.25">
      <c r="A510" s="139" t="s">
        <v>1651</v>
      </c>
      <c r="B510" s="140" t="s">
        <v>288</v>
      </c>
      <c r="C510" s="142" t="s">
        <v>59</v>
      </c>
      <c r="D510" s="140">
        <v>3</v>
      </c>
      <c r="E510" s="147"/>
      <c r="F510" s="107"/>
      <c r="G510" s="107"/>
      <c r="H510" s="107"/>
      <c r="I510" s="148"/>
      <c r="J510" s="107"/>
      <c r="K510" s="107"/>
      <c r="L510" s="107"/>
      <c r="M510" s="107"/>
      <c r="N510" s="107"/>
      <c r="O510" s="107"/>
    </row>
    <row r="511" spans="1:15" s="9" customFormat="1" ht="39.6" x14ac:dyDescent="0.25">
      <c r="A511" s="139" t="s">
        <v>2595</v>
      </c>
      <c r="B511" s="140" t="s">
        <v>289</v>
      </c>
      <c r="C511" s="142" t="s">
        <v>59</v>
      </c>
      <c r="D511" s="140">
        <v>1</v>
      </c>
      <c r="E511" s="147"/>
      <c r="F511" s="107"/>
      <c r="G511" s="107"/>
      <c r="H511" s="107"/>
      <c r="I511" s="148"/>
      <c r="J511" s="107"/>
      <c r="K511" s="107"/>
      <c r="L511" s="107"/>
      <c r="M511" s="107"/>
      <c r="N511" s="107"/>
      <c r="O511" s="107"/>
    </row>
    <row r="512" spans="1:15" s="9" customFormat="1" ht="39.6" x14ac:dyDescent="0.25">
      <c r="A512" s="139" t="s">
        <v>2596</v>
      </c>
      <c r="B512" s="140" t="s">
        <v>290</v>
      </c>
      <c r="C512" s="142" t="s">
        <v>59</v>
      </c>
      <c r="D512" s="140">
        <v>1</v>
      </c>
      <c r="E512" s="147"/>
      <c r="F512" s="107"/>
      <c r="G512" s="107"/>
      <c r="H512" s="107"/>
      <c r="I512" s="148"/>
      <c r="J512" s="107"/>
      <c r="K512" s="107"/>
      <c r="L512" s="107"/>
      <c r="M512" s="107"/>
      <c r="N512" s="107"/>
      <c r="O512" s="107"/>
    </row>
    <row r="513" spans="1:17" s="9" customFormat="1" ht="39.6" x14ac:dyDescent="0.25">
      <c r="A513" s="139" t="s">
        <v>2597</v>
      </c>
      <c r="B513" s="140" t="s">
        <v>291</v>
      </c>
      <c r="C513" s="142" t="s">
        <v>59</v>
      </c>
      <c r="D513" s="140">
        <v>2</v>
      </c>
      <c r="E513" s="147"/>
      <c r="F513" s="107"/>
      <c r="G513" s="107"/>
      <c r="H513" s="107"/>
      <c r="I513" s="148"/>
      <c r="J513" s="107"/>
      <c r="K513" s="107"/>
      <c r="L513" s="107"/>
      <c r="M513" s="107"/>
      <c r="N513" s="107"/>
      <c r="O513" s="107"/>
    </row>
    <row r="514" spans="1:17" s="9" customFormat="1" x14ac:dyDescent="0.25">
      <c r="A514" s="119" t="s">
        <v>253</v>
      </c>
      <c r="B514" s="120" t="s">
        <v>293</v>
      </c>
      <c r="C514" s="142"/>
      <c r="D514" s="140"/>
      <c r="E514" s="147"/>
      <c r="F514" s="107"/>
      <c r="G514" s="107"/>
      <c r="H514" s="107"/>
      <c r="I514" s="148"/>
      <c r="J514" s="107"/>
      <c r="K514" s="107"/>
      <c r="L514" s="107"/>
      <c r="M514" s="107"/>
      <c r="N514" s="107"/>
      <c r="O514" s="107"/>
    </row>
    <row r="515" spans="1:17" s="9" customFormat="1" ht="39.6" x14ac:dyDescent="0.25">
      <c r="A515" s="139" t="s">
        <v>1652</v>
      </c>
      <c r="B515" s="140" t="s">
        <v>294</v>
      </c>
      <c r="C515" s="124" t="s">
        <v>99</v>
      </c>
      <c r="D515" s="140">
        <v>423.8</v>
      </c>
      <c r="E515" s="147"/>
      <c r="F515" s="107"/>
      <c r="G515" s="107"/>
      <c r="H515" s="107"/>
      <c r="I515" s="148"/>
      <c r="J515" s="107"/>
      <c r="K515" s="107"/>
      <c r="L515" s="107"/>
      <c r="M515" s="107"/>
      <c r="N515" s="107"/>
      <c r="O515" s="107"/>
    </row>
    <row r="516" spans="1:17" s="9" customFormat="1" x14ac:dyDescent="0.25">
      <c r="A516" s="119" t="s">
        <v>262</v>
      </c>
      <c r="B516" s="120" t="s">
        <v>296</v>
      </c>
      <c r="C516" s="142"/>
      <c r="D516" s="140"/>
      <c r="E516" s="147"/>
      <c r="F516" s="107"/>
      <c r="G516" s="107"/>
      <c r="H516" s="107"/>
      <c r="I516" s="148"/>
      <c r="J516" s="107"/>
      <c r="K516" s="107"/>
      <c r="L516" s="107"/>
      <c r="M516" s="107"/>
      <c r="N516" s="107"/>
      <c r="O516" s="107"/>
    </row>
    <row r="517" spans="1:17" s="9" customFormat="1" x14ac:dyDescent="0.25">
      <c r="A517" s="143"/>
      <c r="B517" s="144" t="s">
        <v>297</v>
      </c>
      <c r="C517" s="142"/>
      <c r="D517" s="140"/>
      <c r="E517" s="147"/>
      <c r="F517" s="107"/>
      <c r="G517" s="107"/>
      <c r="H517" s="107"/>
      <c r="I517" s="148"/>
      <c r="J517" s="107"/>
      <c r="K517" s="107"/>
      <c r="L517" s="107"/>
      <c r="M517" s="107"/>
      <c r="N517" s="107"/>
      <c r="O517" s="107"/>
    </row>
    <row r="518" spans="1:17" s="9" customFormat="1" ht="26.4" x14ac:dyDescent="0.25">
      <c r="A518" s="143" t="s">
        <v>1675</v>
      </c>
      <c r="B518" s="22" t="s">
        <v>298</v>
      </c>
      <c r="C518" s="124" t="s">
        <v>99</v>
      </c>
      <c r="D518" s="140">
        <v>476.8</v>
      </c>
      <c r="E518" s="147"/>
      <c r="F518" s="107"/>
      <c r="G518" s="107"/>
      <c r="H518" s="107"/>
      <c r="I518" s="148"/>
      <c r="J518" s="107"/>
      <c r="K518" s="107"/>
      <c r="L518" s="107"/>
      <c r="M518" s="107"/>
      <c r="N518" s="107"/>
      <c r="O518" s="107"/>
    </row>
    <row r="519" spans="1:17" s="9" customFormat="1" ht="26.4" x14ac:dyDescent="0.25">
      <c r="A519" s="143" t="s">
        <v>1676</v>
      </c>
      <c r="B519" s="145" t="s">
        <v>299</v>
      </c>
      <c r="C519" s="124" t="s">
        <v>56</v>
      </c>
      <c r="D519" s="140">
        <v>437.9</v>
      </c>
      <c r="E519" s="147"/>
      <c r="F519" s="107"/>
      <c r="G519" s="107"/>
      <c r="H519" s="107"/>
      <c r="I519" s="148"/>
      <c r="J519" s="107"/>
      <c r="K519" s="107"/>
      <c r="L519" s="107"/>
      <c r="M519" s="107"/>
      <c r="N519" s="107"/>
      <c r="O519" s="107"/>
    </row>
    <row r="520" spans="1:17" s="9" customFormat="1" ht="15.6" x14ac:dyDescent="0.25">
      <c r="A520" s="143" t="s">
        <v>1677</v>
      </c>
      <c r="B520" s="65" t="s">
        <v>300</v>
      </c>
      <c r="C520" s="124" t="s">
        <v>99</v>
      </c>
      <c r="D520" s="325">
        <v>711.5</v>
      </c>
      <c r="E520" s="147"/>
      <c r="F520" s="107"/>
      <c r="G520" s="107"/>
      <c r="H520" s="107"/>
      <c r="I520" s="148"/>
      <c r="J520" s="107"/>
      <c r="K520" s="107"/>
      <c r="L520" s="107"/>
      <c r="M520" s="107"/>
      <c r="N520" s="107"/>
      <c r="O520" s="107"/>
      <c r="Q520" s="156"/>
    </row>
    <row r="521" spans="1:17" s="9" customFormat="1" ht="15.6" x14ac:dyDescent="0.25">
      <c r="A521" s="143" t="s">
        <v>1678</v>
      </c>
      <c r="B521" s="65" t="s">
        <v>301</v>
      </c>
      <c r="C521" s="124" t="s">
        <v>99</v>
      </c>
      <c r="D521" s="140">
        <v>658.1</v>
      </c>
      <c r="E521" s="147"/>
      <c r="F521" s="107"/>
      <c r="G521" s="107"/>
      <c r="H521" s="107"/>
      <c r="I521" s="148"/>
      <c r="J521" s="107"/>
      <c r="K521" s="107"/>
      <c r="L521" s="107"/>
      <c r="M521" s="107"/>
      <c r="N521" s="107"/>
      <c r="O521" s="107"/>
    </row>
    <row r="522" spans="1:17" s="9" customFormat="1" ht="15.6" x14ac:dyDescent="0.25">
      <c r="A522" s="143" t="s">
        <v>1679</v>
      </c>
      <c r="B522" s="65" t="s">
        <v>2598</v>
      </c>
      <c r="C522" s="124" t="s">
        <v>99</v>
      </c>
      <c r="D522" s="140">
        <v>191.5</v>
      </c>
      <c r="E522" s="147"/>
      <c r="F522" s="107"/>
      <c r="G522" s="107"/>
      <c r="H522" s="107"/>
      <c r="I522" s="148"/>
      <c r="J522" s="107"/>
      <c r="K522" s="107"/>
      <c r="L522" s="107"/>
      <c r="M522" s="107"/>
      <c r="N522" s="107"/>
      <c r="O522" s="107"/>
    </row>
    <row r="523" spans="1:17" s="9" customFormat="1" x14ac:dyDescent="0.25">
      <c r="A523" s="143" t="s">
        <v>1680</v>
      </c>
      <c r="B523" s="22" t="s">
        <v>302</v>
      </c>
      <c r="C523" s="146" t="s">
        <v>56</v>
      </c>
      <c r="D523" s="140">
        <v>938</v>
      </c>
      <c r="E523" s="147"/>
      <c r="F523" s="107"/>
      <c r="G523" s="107"/>
      <c r="H523" s="107"/>
      <c r="I523" s="148"/>
      <c r="J523" s="107"/>
      <c r="K523" s="107"/>
      <c r="L523" s="107"/>
      <c r="M523" s="107"/>
      <c r="N523" s="107"/>
      <c r="O523" s="107"/>
    </row>
    <row r="524" spans="1:17" s="9" customFormat="1" x14ac:dyDescent="0.25">
      <c r="A524" s="143"/>
      <c r="B524" s="144" t="s">
        <v>303</v>
      </c>
      <c r="C524" s="124"/>
      <c r="D524" s="137"/>
      <c r="E524" s="147"/>
      <c r="F524" s="107"/>
      <c r="G524" s="107"/>
      <c r="H524" s="107"/>
      <c r="I524" s="148"/>
      <c r="J524" s="107"/>
      <c r="K524" s="107"/>
      <c r="L524" s="107"/>
      <c r="M524" s="107"/>
      <c r="N524" s="107"/>
      <c r="O524" s="107"/>
    </row>
    <row r="525" spans="1:17" s="9" customFormat="1" ht="26.4" x14ac:dyDescent="0.25">
      <c r="A525" s="143" t="s">
        <v>1681</v>
      </c>
      <c r="B525" s="65" t="s">
        <v>304</v>
      </c>
      <c r="C525" s="124" t="s">
        <v>99</v>
      </c>
      <c r="D525" s="137">
        <v>1997.1</v>
      </c>
      <c r="E525" s="147"/>
      <c r="F525" s="107"/>
      <c r="G525" s="107"/>
      <c r="H525" s="107"/>
      <c r="I525" s="148"/>
      <c r="J525" s="107"/>
      <c r="K525" s="107"/>
      <c r="L525" s="107"/>
      <c r="M525" s="107"/>
      <c r="N525" s="107"/>
      <c r="O525" s="107"/>
    </row>
    <row r="526" spans="1:17" s="9" customFormat="1" ht="15.6" x14ac:dyDescent="0.25">
      <c r="A526" s="143" t="s">
        <v>1682</v>
      </c>
      <c r="B526" s="65" t="s">
        <v>305</v>
      </c>
      <c r="C526" s="124" t="s">
        <v>99</v>
      </c>
      <c r="D526" s="137">
        <v>1997.1</v>
      </c>
      <c r="E526" s="147"/>
      <c r="F526" s="107"/>
      <c r="G526" s="107"/>
      <c r="H526" s="107"/>
      <c r="I526" s="148"/>
      <c r="J526" s="107"/>
      <c r="K526" s="107"/>
      <c r="L526" s="107"/>
      <c r="M526" s="107"/>
      <c r="N526" s="107"/>
      <c r="O526" s="107"/>
    </row>
    <row r="527" spans="1:17" s="9" customFormat="1" ht="26.4" x14ac:dyDescent="0.25">
      <c r="A527" s="143" t="s">
        <v>1683</v>
      </c>
      <c r="B527" s="65" t="s">
        <v>306</v>
      </c>
      <c r="C527" s="124" t="s">
        <v>99</v>
      </c>
      <c r="D527" s="137">
        <v>1041.3</v>
      </c>
      <c r="E527" s="147"/>
      <c r="F527" s="107"/>
      <c r="G527" s="107"/>
      <c r="H527" s="107"/>
      <c r="I527" s="148"/>
      <c r="J527" s="107"/>
      <c r="K527" s="107"/>
      <c r="L527" s="107"/>
      <c r="M527" s="107"/>
      <c r="N527" s="107"/>
      <c r="O527" s="107"/>
    </row>
    <row r="528" spans="1:17" s="9" customFormat="1" ht="15.6" x14ac:dyDescent="0.25">
      <c r="A528" s="143" t="s">
        <v>1684</v>
      </c>
      <c r="B528" s="65" t="s">
        <v>307</v>
      </c>
      <c r="C528" s="124" t="s">
        <v>99</v>
      </c>
      <c r="D528" s="137">
        <v>1041.3</v>
      </c>
      <c r="E528" s="147"/>
      <c r="F528" s="107"/>
      <c r="G528" s="107"/>
      <c r="H528" s="107"/>
      <c r="I528" s="148"/>
      <c r="J528" s="107"/>
      <c r="K528" s="107"/>
      <c r="L528" s="107"/>
      <c r="M528" s="107"/>
      <c r="N528" s="107"/>
      <c r="O528" s="107"/>
    </row>
    <row r="529" spans="1:17" s="9" customFormat="1" ht="26.4" x14ac:dyDescent="0.25">
      <c r="A529" s="143" t="s">
        <v>1685</v>
      </c>
      <c r="B529" s="65" t="s">
        <v>308</v>
      </c>
      <c r="C529" s="124" t="s">
        <v>99</v>
      </c>
      <c r="D529" s="137">
        <v>235.2</v>
      </c>
      <c r="E529" s="147"/>
      <c r="F529" s="107"/>
      <c r="G529" s="107"/>
      <c r="H529" s="107"/>
      <c r="I529" s="148"/>
      <c r="J529" s="107"/>
      <c r="K529" s="107"/>
      <c r="L529" s="107"/>
      <c r="M529" s="107"/>
      <c r="N529" s="107"/>
      <c r="O529" s="107"/>
    </row>
    <row r="530" spans="1:17" s="9" customFormat="1" ht="39.6" x14ac:dyDescent="0.25">
      <c r="A530" s="143" t="s">
        <v>1686</v>
      </c>
      <c r="B530" s="375" t="s">
        <v>2956</v>
      </c>
      <c r="C530" s="373" t="s">
        <v>99</v>
      </c>
      <c r="D530" s="374">
        <v>1084.8</v>
      </c>
      <c r="E530" s="147"/>
      <c r="F530" s="107"/>
      <c r="G530" s="107"/>
      <c r="H530" s="107"/>
      <c r="I530" s="148"/>
      <c r="J530" s="107"/>
      <c r="K530" s="107"/>
      <c r="L530" s="107"/>
      <c r="M530" s="107"/>
      <c r="N530" s="107"/>
      <c r="O530" s="107"/>
    </row>
    <row r="531" spans="1:17" s="9" customFormat="1" x14ac:dyDescent="0.25">
      <c r="A531" s="143"/>
      <c r="B531" s="144" t="s">
        <v>309</v>
      </c>
      <c r="C531" s="124"/>
      <c r="D531" s="137"/>
      <c r="E531" s="147"/>
      <c r="F531" s="107"/>
      <c r="G531" s="107"/>
      <c r="H531" s="107"/>
      <c r="I531" s="148"/>
      <c r="J531" s="107"/>
      <c r="K531" s="107"/>
      <c r="L531" s="107"/>
      <c r="M531" s="107"/>
      <c r="N531" s="107"/>
      <c r="O531" s="107"/>
    </row>
    <row r="532" spans="1:17" s="9" customFormat="1" ht="26.4" x14ac:dyDescent="0.25">
      <c r="A532" s="143" t="s">
        <v>1687</v>
      </c>
      <c r="B532" s="65" t="s">
        <v>310</v>
      </c>
      <c r="C532" s="124" t="s">
        <v>99</v>
      </c>
      <c r="D532" s="137">
        <v>62.4</v>
      </c>
      <c r="E532" s="147"/>
      <c r="F532" s="107"/>
      <c r="G532" s="107"/>
      <c r="H532" s="107"/>
      <c r="I532" s="148"/>
      <c r="J532" s="107"/>
      <c r="K532" s="107"/>
      <c r="L532" s="107"/>
      <c r="M532" s="107"/>
      <c r="N532" s="107"/>
      <c r="O532" s="107"/>
    </row>
    <row r="533" spans="1:17" s="9" customFormat="1" ht="26.4" x14ac:dyDescent="0.25">
      <c r="A533" s="143" t="s">
        <v>1688</v>
      </c>
      <c r="B533" s="65" t="s">
        <v>311</v>
      </c>
      <c r="C533" s="124" t="s">
        <v>99</v>
      </c>
      <c r="D533" s="137">
        <v>62.4</v>
      </c>
      <c r="E533" s="147"/>
      <c r="F533" s="107"/>
      <c r="G533" s="107"/>
      <c r="H533" s="107"/>
      <c r="I533" s="148"/>
      <c r="J533" s="107"/>
      <c r="K533" s="107"/>
      <c r="L533" s="107"/>
      <c r="M533" s="107"/>
      <c r="N533" s="107"/>
      <c r="O533" s="107"/>
    </row>
    <row r="534" spans="1:17" s="9" customFormat="1" ht="15.6" x14ac:dyDescent="0.25">
      <c r="A534" s="143" t="s">
        <v>1689</v>
      </c>
      <c r="B534" s="65" t="s">
        <v>312</v>
      </c>
      <c r="C534" s="124" t="s">
        <v>99</v>
      </c>
      <c r="D534" s="137">
        <v>62.4</v>
      </c>
      <c r="E534" s="147"/>
      <c r="F534" s="107"/>
      <c r="G534" s="107"/>
      <c r="H534" s="107"/>
      <c r="I534" s="148"/>
      <c r="J534" s="107"/>
      <c r="K534" s="107"/>
      <c r="L534" s="107"/>
      <c r="M534" s="107"/>
      <c r="N534" s="107"/>
      <c r="O534" s="107"/>
    </row>
    <row r="535" spans="1:17" s="9" customFormat="1" ht="52.8" x14ac:dyDescent="0.25">
      <c r="A535" s="143" t="s">
        <v>1690</v>
      </c>
      <c r="B535" s="372" t="s">
        <v>2722</v>
      </c>
      <c r="C535" s="124" t="s">
        <v>99</v>
      </c>
      <c r="D535" s="137">
        <v>1676</v>
      </c>
      <c r="E535" s="147"/>
      <c r="F535" s="107"/>
      <c r="G535" s="107"/>
      <c r="H535" s="107"/>
      <c r="I535" s="148"/>
      <c r="J535" s="107"/>
      <c r="K535" s="107"/>
      <c r="L535" s="107"/>
      <c r="M535" s="107"/>
      <c r="N535" s="107"/>
      <c r="O535" s="107"/>
    </row>
    <row r="536" spans="1:17" s="9" customFormat="1" ht="26.4" x14ac:dyDescent="0.25">
      <c r="A536" s="143" t="s">
        <v>1691</v>
      </c>
      <c r="B536" s="372" t="s">
        <v>2955</v>
      </c>
      <c r="C536" s="373" t="s">
        <v>99</v>
      </c>
      <c r="D536" s="374">
        <v>200.8</v>
      </c>
      <c r="E536" s="147"/>
      <c r="F536" s="107"/>
      <c r="G536" s="107"/>
      <c r="H536" s="107"/>
      <c r="I536" s="148"/>
      <c r="J536" s="107"/>
      <c r="K536" s="107"/>
      <c r="L536" s="107"/>
      <c r="M536" s="107"/>
      <c r="N536" s="107"/>
      <c r="O536" s="107"/>
    </row>
    <row r="537" spans="1:17" s="9" customFormat="1" ht="26.4" x14ac:dyDescent="0.25">
      <c r="A537" s="143" t="s">
        <v>1692</v>
      </c>
      <c r="B537" s="372" t="s">
        <v>2957</v>
      </c>
      <c r="C537" s="373" t="s">
        <v>99</v>
      </c>
      <c r="D537" s="374">
        <v>165.8</v>
      </c>
      <c r="E537" s="147"/>
      <c r="F537" s="107"/>
      <c r="G537" s="107"/>
      <c r="H537" s="107"/>
      <c r="I537" s="148"/>
      <c r="J537" s="107"/>
      <c r="K537" s="107"/>
      <c r="L537" s="107"/>
      <c r="M537" s="107"/>
      <c r="N537" s="107"/>
      <c r="O537" s="107"/>
    </row>
    <row r="538" spans="1:17" s="9" customFormat="1" x14ac:dyDescent="0.25">
      <c r="A538" s="143"/>
      <c r="B538" s="144" t="s">
        <v>2599</v>
      </c>
      <c r="C538" s="124"/>
      <c r="D538" s="137"/>
      <c r="E538" s="147"/>
      <c r="F538" s="107"/>
      <c r="G538" s="107"/>
      <c r="H538" s="107"/>
      <c r="I538" s="148"/>
      <c r="J538" s="107"/>
      <c r="K538" s="107"/>
      <c r="L538" s="107"/>
      <c r="M538" s="107"/>
      <c r="N538" s="107"/>
      <c r="O538" s="107"/>
    </row>
    <row r="539" spans="1:17" s="9" customFormat="1" ht="26.4" x14ac:dyDescent="0.25">
      <c r="A539" s="143" t="s">
        <v>1693</v>
      </c>
      <c r="B539" s="372" t="s">
        <v>2716</v>
      </c>
      <c r="C539" s="373" t="s">
        <v>99</v>
      </c>
      <c r="D539" s="374">
        <v>20</v>
      </c>
      <c r="E539" s="147"/>
      <c r="F539" s="107"/>
      <c r="G539" s="107"/>
      <c r="H539" s="107"/>
      <c r="I539" s="148"/>
      <c r="J539" s="107"/>
      <c r="K539" s="107"/>
      <c r="L539" s="107"/>
      <c r="M539" s="107"/>
      <c r="N539" s="107"/>
      <c r="O539" s="107"/>
    </row>
    <row r="540" spans="1:17" s="9" customFormat="1" ht="26.4" x14ac:dyDescent="0.25">
      <c r="A540" s="143" t="s">
        <v>2826</v>
      </c>
      <c r="B540" s="372" t="s">
        <v>2717</v>
      </c>
      <c r="C540" s="373" t="s">
        <v>99</v>
      </c>
      <c r="D540" s="374">
        <v>52</v>
      </c>
      <c r="E540" s="147"/>
      <c r="F540" s="107"/>
      <c r="G540" s="107"/>
      <c r="H540" s="107"/>
      <c r="I540" s="148"/>
      <c r="J540" s="107"/>
      <c r="K540" s="107"/>
      <c r="L540" s="107"/>
      <c r="M540" s="107"/>
      <c r="N540" s="107"/>
      <c r="O540" s="107"/>
    </row>
    <row r="541" spans="1:17" s="9" customFormat="1" ht="39.6" x14ac:dyDescent="0.25">
      <c r="A541" s="143" t="s">
        <v>2827</v>
      </c>
      <c r="B541" s="372" t="s">
        <v>2718</v>
      </c>
      <c r="C541" s="373" t="s">
        <v>347</v>
      </c>
      <c r="D541" s="374">
        <v>2</v>
      </c>
      <c r="E541" s="147"/>
      <c r="F541" s="107"/>
      <c r="G541" s="107"/>
      <c r="H541" s="107"/>
      <c r="I541" s="148"/>
      <c r="J541" s="107"/>
      <c r="K541" s="107"/>
      <c r="L541" s="107"/>
      <c r="M541" s="107"/>
      <c r="N541" s="107"/>
      <c r="O541" s="107"/>
    </row>
    <row r="542" spans="1:17" s="9" customFormat="1" x14ac:dyDescent="0.25">
      <c r="A542" s="119" t="s">
        <v>264</v>
      </c>
      <c r="B542" s="120" t="s">
        <v>315</v>
      </c>
      <c r="C542" s="142"/>
      <c r="D542" s="140"/>
      <c r="E542" s="147"/>
      <c r="F542" s="107"/>
      <c r="G542" s="107"/>
      <c r="H542" s="107"/>
      <c r="I542" s="148"/>
      <c r="J542" s="107"/>
      <c r="K542" s="107"/>
      <c r="L542" s="107"/>
      <c r="M542" s="107"/>
      <c r="N542" s="107"/>
      <c r="O542" s="107"/>
      <c r="Q542" s="156"/>
    </row>
    <row r="543" spans="1:17" s="9" customFormat="1" x14ac:dyDescent="0.25">
      <c r="A543" s="139" t="s">
        <v>1694</v>
      </c>
      <c r="B543" s="140" t="s">
        <v>2600</v>
      </c>
      <c r="C543" s="124" t="s">
        <v>56</v>
      </c>
      <c r="D543" s="140">
        <v>36.17</v>
      </c>
      <c r="E543" s="309"/>
      <c r="F543" s="296"/>
      <c r="G543" s="296"/>
      <c r="H543" s="296"/>
      <c r="I543" s="148"/>
      <c r="J543" s="107"/>
      <c r="K543" s="107"/>
      <c r="L543" s="107"/>
      <c r="M543" s="107"/>
      <c r="N543" s="107"/>
      <c r="O543" s="107"/>
      <c r="Q543" s="156"/>
    </row>
    <row r="544" spans="1:17" s="9" customFormat="1" ht="39.6" x14ac:dyDescent="0.25">
      <c r="A544" s="139" t="s">
        <v>1695</v>
      </c>
      <c r="B544" s="382" t="s">
        <v>2721</v>
      </c>
      <c r="C544" s="124" t="s">
        <v>56</v>
      </c>
      <c r="D544" s="140">
        <v>24.16</v>
      </c>
      <c r="E544" s="309"/>
      <c r="F544" s="296"/>
      <c r="G544" s="296"/>
      <c r="H544" s="296"/>
      <c r="I544" s="148"/>
      <c r="J544" s="107"/>
      <c r="K544" s="107"/>
      <c r="L544" s="107"/>
      <c r="M544" s="107"/>
      <c r="N544" s="107"/>
      <c r="O544" s="107"/>
      <c r="Q544" s="156"/>
    </row>
    <row r="545" spans="1:17" s="9" customFormat="1" x14ac:dyDescent="0.25">
      <c r="A545" s="119" t="s">
        <v>267</v>
      </c>
      <c r="B545" s="120" t="s">
        <v>317</v>
      </c>
      <c r="C545" s="142"/>
      <c r="D545" s="140"/>
      <c r="E545" s="147"/>
      <c r="F545" s="107"/>
      <c r="G545" s="107"/>
      <c r="H545" s="107"/>
      <c r="I545" s="148"/>
      <c r="J545" s="107"/>
      <c r="K545" s="107"/>
      <c r="L545" s="107"/>
      <c r="M545" s="107"/>
      <c r="N545" s="107"/>
      <c r="O545" s="107"/>
    </row>
    <row r="546" spans="1:17" s="9" customFormat="1" ht="26.4" x14ac:dyDescent="0.25">
      <c r="A546" s="139" t="s">
        <v>1714</v>
      </c>
      <c r="B546" s="140" t="s">
        <v>318</v>
      </c>
      <c r="C546" s="124" t="s">
        <v>347</v>
      </c>
      <c r="D546" s="140">
        <v>1</v>
      </c>
      <c r="E546" s="147"/>
      <c r="F546" s="107"/>
      <c r="G546" s="107"/>
      <c r="H546" s="107"/>
      <c r="I546" s="148"/>
      <c r="J546" s="107"/>
      <c r="K546" s="107"/>
      <c r="L546" s="107"/>
      <c r="M546" s="107"/>
      <c r="N546" s="107"/>
      <c r="O546" s="107"/>
    </row>
    <row r="547" spans="1:17" s="9" customFormat="1" ht="26.4" x14ac:dyDescent="0.25">
      <c r="A547" s="139" t="s">
        <v>1715</v>
      </c>
      <c r="B547" s="140" t="s">
        <v>319</v>
      </c>
      <c r="C547" s="124" t="s">
        <v>347</v>
      </c>
      <c r="D547" s="140">
        <v>15</v>
      </c>
      <c r="E547" s="147"/>
      <c r="F547" s="107"/>
      <c r="G547" s="107"/>
      <c r="H547" s="107"/>
      <c r="I547" s="148"/>
      <c r="J547" s="107"/>
      <c r="K547" s="107"/>
      <c r="L547" s="107"/>
      <c r="M547" s="107"/>
      <c r="N547" s="107"/>
      <c r="O547" s="107"/>
    </row>
    <row r="548" spans="1:17" s="9" customFormat="1" ht="26.4" x14ac:dyDescent="0.25">
      <c r="A548" s="139" t="s">
        <v>1716</v>
      </c>
      <c r="B548" s="140" t="s">
        <v>320</v>
      </c>
      <c r="C548" s="124" t="s">
        <v>347</v>
      </c>
      <c r="D548" s="140">
        <v>2</v>
      </c>
      <c r="E548" s="147"/>
      <c r="F548" s="107"/>
      <c r="G548" s="107"/>
      <c r="H548" s="107"/>
      <c r="I548" s="148"/>
      <c r="J548" s="107"/>
      <c r="K548" s="107"/>
      <c r="L548" s="107"/>
      <c r="M548" s="107"/>
      <c r="N548" s="107"/>
      <c r="O548" s="107"/>
    </row>
    <row r="549" spans="1:17" s="9" customFormat="1" ht="26.4" x14ac:dyDescent="0.25">
      <c r="A549" s="139" t="s">
        <v>1717</v>
      </c>
      <c r="B549" s="140" t="s">
        <v>321</v>
      </c>
      <c r="C549" s="124" t="s">
        <v>347</v>
      </c>
      <c r="D549" s="140">
        <v>5</v>
      </c>
      <c r="E549" s="147"/>
      <c r="F549" s="107"/>
      <c r="G549" s="107"/>
      <c r="H549" s="107"/>
      <c r="I549" s="148"/>
      <c r="J549" s="107"/>
      <c r="K549" s="107"/>
      <c r="L549" s="107"/>
      <c r="M549" s="107"/>
      <c r="N549" s="107"/>
      <c r="O549" s="107"/>
    </row>
    <row r="550" spans="1:17" s="9" customFormat="1" ht="26.4" x14ac:dyDescent="0.25">
      <c r="A550" s="139" t="s">
        <v>1718</v>
      </c>
      <c r="B550" s="140" t="s">
        <v>322</v>
      </c>
      <c r="C550" s="124" t="s">
        <v>347</v>
      </c>
      <c r="D550" s="140">
        <v>1</v>
      </c>
      <c r="E550" s="147"/>
      <c r="F550" s="107"/>
      <c r="G550" s="107"/>
      <c r="H550" s="107"/>
      <c r="I550" s="148"/>
      <c r="J550" s="107"/>
      <c r="K550" s="107"/>
      <c r="L550" s="107"/>
      <c r="M550" s="107"/>
      <c r="N550" s="107"/>
      <c r="O550" s="107"/>
    </row>
    <row r="551" spans="1:17" s="9" customFormat="1" ht="26.4" x14ac:dyDescent="0.25">
      <c r="A551" s="139" t="s">
        <v>1719</v>
      </c>
      <c r="B551" s="140" t="s">
        <v>323</v>
      </c>
      <c r="C551" s="124" t="s">
        <v>347</v>
      </c>
      <c r="D551" s="140">
        <v>1</v>
      </c>
      <c r="E551" s="147"/>
      <c r="F551" s="107"/>
      <c r="G551" s="107"/>
      <c r="H551" s="107"/>
      <c r="I551" s="148"/>
      <c r="J551" s="107"/>
      <c r="K551" s="107"/>
      <c r="L551" s="107"/>
      <c r="M551" s="107"/>
      <c r="N551" s="107"/>
      <c r="O551" s="107"/>
    </row>
    <row r="552" spans="1:17" s="9" customFormat="1" ht="26.4" x14ac:dyDescent="0.25">
      <c r="A552" s="139" t="s">
        <v>1720</v>
      </c>
      <c r="B552" s="140" t="s">
        <v>324</v>
      </c>
      <c r="C552" s="124" t="s">
        <v>347</v>
      </c>
      <c r="D552" s="140">
        <v>1</v>
      </c>
      <c r="E552" s="147"/>
      <c r="F552" s="107"/>
      <c r="G552" s="107"/>
      <c r="H552" s="107"/>
      <c r="I552" s="148"/>
      <c r="J552" s="107"/>
      <c r="K552" s="107"/>
      <c r="L552" s="107"/>
      <c r="M552" s="107"/>
      <c r="N552" s="107"/>
      <c r="O552" s="107"/>
    </row>
    <row r="553" spans="1:17" s="9" customFormat="1" ht="26.4" x14ac:dyDescent="0.25">
      <c r="A553" s="139" t="s">
        <v>1721</v>
      </c>
      <c r="B553" s="140" t="s">
        <v>325</v>
      </c>
      <c r="C553" s="124" t="s">
        <v>347</v>
      </c>
      <c r="D553" s="140">
        <v>1</v>
      </c>
      <c r="E553" s="309"/>
      <c r="F553" s="296"/>
      <c r="G553" s="296"/>
      <c r="H553" s="296"/>
      <c r="I553" s="310"/>
      <c r="J553" s="107"/>
      <c r="K553" s="107"/>
      <c r="L553" s="107"/>
      <c r="M553" s="107"/>
      <c r="N553" s="107"/>
      <c r="O553" s="107"/>
      <c r="Q553" s="156"/>
    </row>
    <row r="554" spans="1:17" s="9" customFormat="1" ht="26.4" x14ac:dyDescent="0.25">
      <c r="A554" s="139" t="s">
        <v>1722</v>
      </c>
      <c r="B554" s="326" t="s">
        <v>326</v>
      </c>
      <c r="C554" s="124" t="s">
        <v>347</v>
      </c>
      <c r="D554" s="140">
        <v>1</v>
      </c>
      <c r="E554" s="309"/>
      <c r="F554" s="296"/>
      <c r="G554" s="296"/>
      <c r="H554" s="296"/>
      <c r="I554" s="310"/>
      <c r="J554" s="107"/>
      <c r="K554" s="107"/>
      <c r="L554" s="107"/>
      <c r="M554" s="107"/>
      <c r="N554" s="107"/>
      <c r="O554" s="107"/>
      <c r="Q554" s="156"/>
    </row>
    <row r="555" spans="1:17" s="9" customFormat="1" ht="26.4" x14ac:dyDescent="0.25">
      <c r="A555" s="139" t="s">
        <v>1723</v>
      </c>
      <c r="B555" s="326" t="s">
        <v>327</v>
      </c>
      <c r="C555" s="124" t="s">
        <v>347</v>
      </c>
      <c r="D555" s="140">
        <v>1</v>
      </c>
      <c r="E555" s="309"/>
      <c r="F555" s="296"/>
      <c r="G555" s="296"/>
      <c r="H555" s="296"/>
      <c r="I555" s="310"/>
      <c r="J555" s="107"/>
      <c r="K555" s="107"/>
      <c r="L555" s="107"/>
      <c r="M555" s="107"/>
      <c r="N555" s="107"/>
      <c r="O555" s="107"/>
      <c r="Q555" s="156"/>
    </row>
    <row r="556" spans="1:17" s="9" customFormat="1" x14ac:dyDescent="0.25">
      <c r="A556" s="119" t="s">
        <v>292</v>
      </c>
      <c r="B556" s="120" t="s">
        <v>329</v>
      </c>
      <c r="C556" s="142"/>
      <c r="D556" s="140"/>
      <c r="E556" s="309"/>
      <c r="F556" s="296"/>
      <c r="G556" s="296"/>
      <c r="H556" s="296"/>
      <c r="I556" s="310"/>
      <c r="J556" s="107"/>
      <c r="K556" s="107"/>
      <c r="L556" s="107"/>
      <c r="M556" s="107"/>
      <c r="N556" s="107"/>
      <c r="O556" s="107"/>
    </row>
    <row r="557" spans="1:17" s="9" customFormat="1" ht="39.6" x14ac:dyDescent="0.25">
      <c r="A557" s="139" t="s">
        <v>1738</v>
      </c>
      <c r="B557" s="140" t="s">
        <v>330</v>
      </c>
      <c r="C557" s="124" t="s">
        <v>84</v>
      </c>
      <c r="D557" s="140">
        <v>1</v>
      </c>
      <c r="E557" s="309"/>
      <c r="F557" s="296"/>
      <c r="G557" s="296"/>
      <c r="H557" s="296"/>
      <c r="I557" s="310"/>
      <c r="J557" s="107"/>
      <c r="K557" s="107"/>
      <c r="L557" s="107"/>
      <c r="M557" s="107"/>
      <c r="N557" s="107"/>
      <c r="O557" s="107"/>
    </row>
    <row r="558" spans="1:17" s="9" customFormat="1" ht="26.4" x14ac:dyDescent="0.25">
      <c r="A558" s="139" t="s">
        <v>1739</v>
      </c>
      <c r="B558" s="140" t="s">
        <v>331</v>
      </c>
      <c r="C558" s="124" t="s">
        <v>84</v>
      </c>
      <c r="D558" s="140">
        <v>1</v>
      </c>
      <c r="E558" s="147"/>
      <c r="F558" s="107"/>
      <c r="G558" s="107"/>
      <c r="H558" s="107"/>
      <c r="I558" s="148"/>
      <c r="J558" s="107"/>
      <c r="K558" s="107"/>
      <c r="L558" s="107"/>
      <c r="M558" s="107"/>
      <c r="N558" s="107"/>
      <c r="O558" s="107"/>
    </row>
    <row r="559" spans="1:17" s="9" customFormat="1" x14ac:dyDescent="0.25">
      <c r="A559" s="119" t="s">
        <v>295</v>
      </c>
      <c r="B559" s="120" t="s">
        <v>335</v>
      </c>
      <c r="C559" s="66"/>
      <c r="D559" s="133"/>
      <c r="E559" s="147"/>
      <c r="F559" s="107"/>
      <c r="G559" s="107"/>
      <c r="H559" s="107"/>
      <c r="I559" s="148"/>
      <c r="J559" s="107"/>
      <c r="K559" s="107"/>
      <c r="L559" s="107"/>
      <c r="M559" s="107"/>
      <c r="N559" s="107"/>
      <c r="O559" s="107"/>
    </row>
    <row r="560" spans="1:17" s="9" customFormat="1" ht="15.6" x14ac:dyDescent="0.25">
      <c r="A560" s="139" t="s">
        <v>1745</v>
      </c>
      <c r="B560" s="140" t="s">
        <v>336</v>
      </c>
      <c r="C560" s="124" t="s">
        <v>99</v>
      </c>
      <c r="D560" s="137">
        <v>123.3</v>
      </c>
      <c r="E560" s="147"/>
      <c r="F560" s="107"/>
      <c r="G560" s="107"/>
      <c r="H560" s="107"/>
      <c r="I560" s="148"/>
      <c r="J560" s="107"/>
      <c r="K560" s="107"/>
      <c r="L560" s="107"/>
      <c r="M560" s="107"/>
      <c r="N560" s="107"/>
      <c r="O560" s="107"/>
    </row>
    <row r="561" spans="1:15" s="9" customFormat="1" ht="39.6" x14ac:dyDescent="0.25">
      <c r="A561" s="139" t="s">
        <v>1746</v>
      </c>
      <c r="B561" s="382" t="s">
        <v>2719</v>
      </c>
      <c r="C561" s="124" t="s">
        <v>99</v>
      </c>
      <c r="D561" s="137">
        <v>1066.3</v>
      </c>
      <c r="E561" s="147"/>
      <c r="F561" s="107"/>
      <c r="G561" s="107"/>
      <c r="H561" s="107"/>
      <c r="I561" s="148"/>
      <c r="J561" s="107"/>
      <c r="K561" s="107"/>
      <c r="L561" s="107"/>
      <c r="M561" s="107"/>
      <c r="N561" s="107"/>
      <c r="O561" s="107"/>
    </row>
    <row r="562" spans="1:15" s="9" customFormat="1" ht="52.8" x14ac:dyDescent="0.25">
      <c r="A562" s="139" t="s">
        <v>1747</v>
      </c>
      <c r="B562" s="382" t="s">
        <v>2720</v>
      </c>
      <c r="C562" s="124" t="s">
        <v>99</v>
      </c>
      <c r="D562" s="137">
        <v>159.30000000000001</v>
      </c>
      <c r="E562" s="147"/>
      <c r="F562" s="107"/>
      <c r="G562" s="107"/>
      <c r="H562" s="107"/>
      <c r="I562" s="148"/>
      <c r="J562" s="107"/>
      <c r="K562" s="107"/>
      <c r="L562" s="107"/>
      <c r="M562" s="107"/>
      <c r="N562" s="107"/>
      <c r="O562" s="107"/>
    </row>
    <row r="563" spans="1:15" s="9" customFormat="1" ht="26.4" x14ac:dyDescent="0.25">
      <c r="A563" s="139" t="s">
        <v>1748</v>
      </c>
      <c r="B563" s="140" t="s">
        <v>337</v>
      </c>
      <c r="C563" s="124" t="s">
        <v>56</v>
      </c>
      <c r="D563" s="141">
        <v>148</v>
      </c>
      <c r="E563" s="147"/>
      <c r="F563" s="107"/>
      <c r="G563" s="107"/>
      <c r="H563" s="107"/>
      <c r="I563" s="148"/>
      <c r="J563" s="107"/>
      <c r="K563" s="107"/>
      <c r="L563" s="107"/>
      <c r="M563" s="107"/>
      <c r="N563" s="107"/>
      <c r="O563" s="107"/>
    </row>
    <row r="564" spans="1:15" s="9" customFormat="1" ht="26.4" x14ac:dyDescent="0.25">
      <c r="A564" s="139" t="s">
        <v>1749</v>
      </c>
      <c r="B564" s="140" t="s">
        <v>338</v>
      </c>
      <c r="C564" s="124" t="s">
        <v>56</v>
      </c>
      <c r="D564" s="141">
        <v>70</v>
      </c>
      <c r="E564" s="147"/>
      <c r="F564" s="107"/>
      <c r="G564" s="107"/>
      <c r="H564" s="107"/>
      <c r="I564" s="148"/>
      <c r="J564" s="107"/>
      <c r="K564" s="107"/>
      <c r="L564" s="107"/>
      <c r="M564" s="107"/>
      <c r="N564" s="107"/>
      <c r="O564" s="107"/>
    </row>
    <row r="565" spans="1:15" s="9" customFormat="1" ht="39.6" x14ac:dyDescent="0.25">
      <c r="A565" s="139" t="s">
        <v>1750</v>
      </c>
      <c r="B565" s="382" t="s">
        <v>2715</v>
      </c>
      <c r="C565" s="124" t="s">
        <v>99</v>
      </c>
      <c r="D565" s="137">
        <v>107.8</v>
      </c>
      <c r="E565" s="147"/>
      <c r="F565" s="107"/>
      <c r="G565" s="107"/>
      <c r="H565" s="107"/>
      <c r="I565" s="148"/>
      <c r="J565" s="107"/>
      <c r="K565" s="107"/>
      <c r="L565" s="107"/>
      <c r="M565" s="107"/>
      <c r="N565" s="107"/>
      <c r="O565" s="107"/>
    </row>
    <row r="566" spans="1:15" s="9" customFormat="1" x14ac:dyDescent="0.25">
      <c r="A566" s="119" t="s">
        <v>313</v>
      </c>
      <c r="B566" s="120" t="s">
        <v>340</v>
      </c>
      <c r="C566" s="66"/>
      <c r="D566" s="133"/>
      <c r="E566" s="147"/>
      <c r="F566" s="107"/>
      <c r="G566" s="107"/>
      <c r="H566" s="107"/>
      <c r="I566" s="148"/>
      <c r="J566" s="107"/>
      <c r="K566" s="107"/>
      <c r="L566" s="107"/>
      <c r="M566" s="107"/>
      <c r="N566" s="107"/>
      <c r="O566" s="107"/>
    </row>
    <row r="567" spans="1:15" s="9" customFormat="1" ht="26.4" x14ac:dyDescent="0.25">
      <c r="A567" s="139" t="s">
        <v>1766</v>
      </c>
      <c r="B567" s="140" t="s">
        <v>341</v>
      </c>
      <c r="C567" s="124" t="s">
        <v>56</v>
      </c>
      <c r="D567" s="137">
        <v>26.7</v>
      </c>
      <c r="E567" s="147"/>
      <c r="F567" s="107"/>
      <c r="G567" s="107"/>
      <c r="H567" s="107"/>
      <c r="I567" s="148"/>
      <c r="J567" s="107"/>
      <c r="K567" s="107"/>
      <c r="L567" s="107"/>
      <c r="M567" s="107"/>
      <c r="N567" s="107"/>
      <c r="O567" s="107"/>
    </row>
    <row r="568" spans="1:15" s="9" customFormat="1" ht="26.4" x14ac:dyDescent="0.25">
      <c r="A568" s="139" t="s">
        <v>1767</v>
      </c>
      <c r="B568" s="140" t="s">
        <v>342</v>
      </c>
      <c r="C568" s="124" t="s">
        <v>56</v>
      </c>
      <c r="D568" s="137">
        <v>6.3</v>
      </c>
      <c r="E568" s="147"/>
      <c r="F568" s="107"/>
      <c r="G568" s="107"/>
      <c r="H568" s="107"/>
      <c r="I568" s="148"/>
      <c r="J568" s="107"/>
      <c r="K568" s="107"/>
      <c r="L568" s="107"/>
      <c r="M568" s="107"/>
      <c r="N568" s="107"/>
      <c r="O568" s="107"/>
    </row>
    <row r="569" spans="1:15" s="37" customFormat="1" x14ac:dyDescent="0.25">
      <c r="A569" s="38"/>
      <c r="B569" s="23"/>
      <c r="C569" s="39"/>
      <c r="D569" s="38"/>
      <c r="E569" s="40"/>
      <c r="F569" s="41"/>
      <c r="G569" s="42"/>
      <c r="H569" s="42"/>
      <c r="I569" s="43"/>
      <c r="J569" s="42"/>
      <c r="K569" s="43"/>
      <c r="L569" s="42"/>
      <c r="M569" s="43"/>
      <c r="N569" s="42"/>
      <c r="O569" s="57"/>
    </row>
    <row r="570" spans="1:15" x14ac:dyDescent="0.25">
      <c r="J570" s="14" t="s">
        <v>45</v>
      </c>
      <c r="K570" s="44">
        <f>SUM(K10:K569)</f>
        <v>0</v>
      </c>
      <c r="L570" s="44">
        <f>SUM(L10:L569)</f>
        <v>0</v>
      </c>
      <c r="M570" s="44">
        <f>SUM(M10:M569)</f>
        <v>0</v>
      </c>
      <c r="N570" s="44">
        <f>SUM(N10:N569)</f>
        <v>0</v>
      </c>
      <c r="O570" s="45">
        <f>SUM(O10:O569)</f>
        <v>0</v>
      </c>
    </row>
    <row r="571" spans="1:15" x14ac:dyDescent="0.25">
      <c r="J571" s="14"/>
      <c r="K571" s="58"/>
      <c r="L571" s="58"/>
      <c r="M571" s="58"/>
      <c r="N571" s="58"/>
      <c r="O571" s="59"/>
    </row>
    <row r="572" spans="1:15" x14ac:dyDescent="0.25">
      <c r="B572" s="46" t="s">
        <v>2975</v>
      </c>
      <c r="E572" s="47"/>
    </row>
    <row r="573" spans="1:15" x14ac:dyDescent="0.25">
      <c r="E573" s="47"/>
    </row>
    <row r="574" spans="1:15" x14ac:dyDescent="0.25">
      <c r="B574" s="46" t="s">
        <v>2973</v>
      </c>
      <c r="E574" s="47"/>
    </row>
    <row r="575" spans="1:15" x14ac:dyDescent="0.25">
      <c r="E575" s="47"/>
    </row>
  </sheetData>
  <mergeCells count="6">
    <mergeCell ref="K7:O7"/>
    <mergeCell ref="E7:J7"/>
    <mergeCell ref="A7:A8"/>
    <mergeCell ref="C7:C8"/>
    <mergeCell ref="D7:D8"/>
    <mergeCell ref="B7:B8"/>
  </mergeCells>
  <phoneticPr fontId="2"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
&amp;"Arial,Treknraksts"&amp;UVISPĀRĒJIE BŪVDARBI.</oddHeader>
    <oddFoote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171"/>
  <sheetViews>
    <sheetView zoomScaleNormal="100" workbookViewId="0">
      <selection activeCell="E4" sqref="E4"/>
    </sheetView>
  </sheetViews>
  <sheetFormatPr defaultColWidth="9.109375" defaultRowHeight="13.2" x14ac:dyDescent="0.25"/>
  <cols>
    <col min="1" max="1" width="7.44140625" style="3" customWidth="1"/>
    <col min="2" max="2" width="35" style="1" customWidth="1"/>
    <col min="3" max="3" width="17.33203125" style="1" customWidth="1"/>
    <col min="4" max="4" width="15.5546875" style="1" customWidth="1"/>
    <col min="5" max="5" width="6" style="2" customWidth="1"/>
    <col min="6" max="6" width="8.6640625" style="211" customWidth="1"/>
    <col min="7" max="7" width="6.33203125" style="3" customWidth="1"/>
    <col min="8" max="8" width="6.5546875" style="4" customWidth="1"/>
    <col min="9" max="9" width="7.33203125" style="5" customWidth="1"/>
    <col min="10" max="10" width="8"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49"/>
      <c r="C1" s="49"/>
      <c r="D1" s="49"/>
      <c r="E1" s="68" t="str">
        <f>KOPS!D1</f>
        <v>BIROJU ĒKAS JAUNBŪVE</v>
      </c>
      <c r="F1" s="201"/>
      <c r="G1" s="50"/>
      <c r="H1" s="51"/>
      <c r="I1" s="52"/>
      <c r="J1" s="52"/>
      <c r="K1" s="52"/>
      <c r="L1" s="52"/>
      <c r="M1" s="52"/>
      <c r="N1" s="52"/>
      <c r="O1" s="52"/>
      <c r="P1" s="52"/>
      <c r="Q1" s="53"/>
    </row>
    <row r="2" spans="1:18" ht="13.8" x14ac:dyDescent="0.25">
      <c r="A2" s="48" t="s">
        <v>2</v>
      </c>
      <c r="B2" s="49"/>
      <c r="C2" s="49"/>
      <c r="D2" s="49"/>
      <c r="E2" s="61" t="str">
        <f>KOPS!D2</f>
        <v>BIROJU ĒKAS JAUNBŪVE</v>
      </c>
      <c r="F2" s="201"/>
      <c r="G2" s="50"/>
      <c r="H2" s="51"/>
      <c r="I2" s="52"/>
      <c r="J2" s="52"/>
      <c r="K2" s="52"/>
      <c r="L2" s="52"/>
      <c r="M2" s="52"/>
      <c r="N2" s="52"/>
      <c r="O2" s="52"/>
      <c r="P2" s="52"/>
      <c r="Q2" s="53"/>
    </row>
    <row r="3" spans="1:18" ht="13.8" x14ac:dyDescent="0.25">
      <c r="A3" s="48" t="s">
        <v>3</v>
      </c>
      <c r="B3" s="49"/>
      <c r="C3" s="49"/>
      <c r="D3" s="49"/>
      <c r="E3" s="61" t="str">
        <f>KOPS!D3</f>
        <v>STIGU IELĀ 14, RĪGĀ</v>
      </c>
      <c r="F3" s="201"/>
      <c r="G3" s="50"/>
      <c r="H3" s="51"/>
      <c r="I3" s="52"/>
      <c r="J3" s="52"/>
      <c r="K3" s="52"/>
      <c r="L3" s="52"/>
      <c r="M3" s="52"/>
      <c r="N3" s="52"/>
      <c r="O3" s="52"/>
      <c r="P3" s="52"/>
      <c r="Q3" s="53"/>
    </row>
    <row r="4" spans="1:18" ht="13.8" x14ac:dyDescent="0.25">
      <c r="A4" s="48" t="s">
        <v>4</v>
      </c>
      <c r="B4" s="49"/>
      <c r="C4" s="49"/>
      <c r="D4" s="49"/>
      <c r="E4" s="113"/>
      <c r="F4" s="201"/>
      <c r="G4" s="50"/>
      <c r="H4" s="51"/>
      <c r="I4" s="52"/>
      <c r="J4" s="52"/>
      <c r="K4" s="52"/>
      <c r="L4" s="52"/>
      <c r="M4" s="52"/>
      <c r="N4" s="52"/>
      <c r="O4" s="52"/>
      <c r="P4" s="52"/>
      <c r="Q4" s="53"/>
    </row>
    <row r="5" spans="1:18" ht="14.4" x14ac:dyDescent="0.25">
      <c r="A5" s="48" t="s">
        <v>681</v>
      </c>
      <c r="B5" s="49"/>
      <c r="C5" s="49"/>
      <c r="D5" s="49"/>
      <c r="E5" s="54"/>
      <c r="F5" s="201"/>
      <c r="G5" s="50"/>
      <c r="H5" s="51"/>
      <c r="I5" s="52"/>
      <c r="J5" s="52"/>
      <c r="K5" s="52"/>
      <c r="L5" s="52"/>
      <c r="M5" s="52"/>
      <c r="N5" s="52"/>
      <c r="O5" s="52"/>
      <c r="P5" s="55" t="s">
        <v>28</v>
      </c>
      <c r="Q5" s="111">
        <f>Q166</f>
        <v>0</v>
      </c>
    </row>
    <row r="6" spans="1:18" ht="13.8" x14ac:dyDescent="0.25">
      <c r="A6" s="10" t="str">
        <f>KOPT!A6</f>
        <v>Tāme sastādīta: 2020.gada februārī</v>
      </c>
      <c r="B6" s="49"/>
      <c r="C6" s="49"/>
      <c r="D6" s="49"/>
      <c r="E6" s="54"/>
      <c r="F6" s="201"/>
      <c r="G6" s="50"/>
      <c r="H6" s="51"/>
      <c r="I6" s="52"/>
      <c r="J6" s="52"/>
      <c r="K6" s="52"/>
      <c r="L6" s="52"/>
      <c r="M6" s="52"/>
      <c r="N6" s="52"/>
      <c r="O6" s="52"/>
      <c r="P6" s="52"/>
      <c r="Q6" s="53"/>
    </row>
    <row r="7" spans="1:18" ht="20.25" customHeight="1" x14ac:dyDescent="0.25">
      <c r="A7" s="427" t="s">
        <v>5</v>
      </c>
      <c r="B7" s="442" t="s">
        <v>43</v>
      </c>
      <c r="C7" s="442" t="s">
        <v>845</v>
      </c>
      <c r="D7" s="442" t="s">
        <v>846</v>
      </c>
      <c r="E7" s="440" t="s">
        <v>6</v>
      </c>
      <c r="F7" s="444" t="s">
        <v>7</v>
      </c>
      <c r="G7" s="437" t="s">
        <v>8</v>
      </c>
      <c r="H7" s="437"/>
      <c r="I7" s="437"/>
      <c r="J7" s="437"/>
      <c r="K7" s="437"/>
      <c r="L7" s="439"/>
      <c r="M7" s="438" t="s">
        <v>11</v>
      </c>
      <c r="N7" s="437"/>
      <c r="O7" s="437"/>
      <c r="P7" s="437"/>
      <c r="Q7" s="439"/>
      <c r="R7" s="9"/>
    </row>
    <row r="8" spans="1:18" ht="78.75" customHeight="1" x14ac:dyDescent="0.25">
      <c r="A8" s="428"/>
      <c r="B8" s="443"/>
      <c r="C8" s="443"/>
      <c r="D8" s="443"/>
      <c r="E8" s="441"/>
      <c r="F8" s="445"/>
      <c r="G8" s="7" t="s">
        <v>9</v>
      </c>
      <c r="H8" s="7" t="s">
        <v>29</v>
      </c>
      <c r="I8" s="8" t="s">
        <v>30</v>
      </c>
      <c r="J8" s="8" t="s">
        <v>41</v>
      </c>
      <c r="K8" s="8" t="s">
        <v>31</v>
      </c>
      <c r="L8" s="8" t="s">
        <v>32</v>
      </c>
      <c r="M8" s="8" t="s">
        <v>10</v>
      </c>
      <c r="N8" s="8" t="s">
        <v>30</v>
      </c>
      <c r="O8" s="8" t="s">
        <v>41</v>
      </c>
      <c r="P8" s="8" t="s">
        <v>31</v>
      </c>
      <c r="Q8" s="8" t="s">
        <v>33</v>
      </c>
    </row>
    <row r="9" spans="1:18" x14ac:dyDescent="0.25">
      <c r="A9" s="16"/>
      <c r="B9" s="32"/>
      <c r="C9" s="184"/>
      <c r="D9" s="32"/>
      <c r="E9" s="28"/>
      <c r="F9" s="202"/>
      <c r="G9" s="34"/>
      <c r="H9" s="29"/>
      <c r="I9" s="31"/>
      <c r="J9" s="31"/>
      <c r="K9" s="35"/>
      <c r="L9" s="31"/>
      <c r="M9" s="35"/>
      <c r="N9" s="31"/>
      <c r="O9" s="35"/>
      <c r="P9" s="31"/>
      <c r="Q9" s="36"/>
    </row>
    <row r="10" spans="1:18" s="165" customFormat="1" x14ac:dyDescent="0.25">
      <c r="A10" s="191" t="s">
        <v>684</v>
      </c>
      <c r="B10" s="187" t="s">
        <v>847</v>
      </c>
      <c r="C10" s="167"/>
      <c r="D10" s="167"/>
      <c r="E10" s="168"/>
      <c r="F10" s="203"/>
      <c r="G10" s="147"/>
      <c r="H10" s="107"/>
      <c r="I10" s="107"/>
      <c r="J10" s="107"/>
      <c r="K10" s="148"/>
      <c r="L10" s="107"/>
      <c r="M10" s="107"/>
      <c r="N10" s="107"/>
      <c r="O10" s="107"/>
      <c r="P10" s="107"/>
      <c r="Q10" s="107"/>
    </row>
    <row r="11" spans="1:18" s="165" customFormat="1" ht="39.6" x14ac:dyDescent="0.25">
      <c r="A11" s="166" t="s">
        <v>54</v>
      </c>
      <c r="B11" s="167" t="s">
        <v>848</v>
      </c>
      <c r="C11" s="167" t="s">
        <v>849</v>
      </c>
      <c r="D11" s="167" t="s">
        <v>850</v>
      </c>
      <c r="E11" s="169" t="s">
        <v>59</v>
      </c>
      <c r="F11" s="204">
        <v>1</v>
      </c>
      <c r="G11" s="147"/>
      <c r="H11" s="107"/>
      <c r="I11" s="107"/>
      <c r="J11" s="107"/>
      <c r="K11" s="148"/>
      <c r="L11" s="107"/>
      <c r="M11" s="107"/>
      <c r="N11" s="107"/>
      <c r="O11" s="107"/>
      <c r="P11" s="107"/>
      <c r="Q11" s="107"/>
    </row>
    <row r="12" spans="1:18" s="165" customFormat="1" ht="26.4" x14ac:dyDescent="0.25">
      <c r="A12" s="166" t="s">
        <v>57</v>
      </c>
      <c r="B12" s="167" t="s">
        <v>851</v>
      </c>
      <c r="C12" s="167" t="s">
        <v>852</v>
      </c>
      <c r="D12" s="167" t="s">
        <v>853</v>
      </c>
      <c r="E12" s="169" t="s">
        <v>347</v>
      </c>
      <c r="F12" s="204">
        <v>1</v>
      </c>
      <c r="G12" s="147"/>
      <c r="H12" s="107"/>
      <c r="I12" s="107"/>
      <c r="J12" s="107"/>
      <c r="K12" s="148"/>
      <c r="L12" s="107"/>
      <c r="M12" s="107"/>
      <c r="N12" s="107"/>
      <c r="O12" s="107"/>
      <c r="P12" s="107"/>
      <c r="Q12" s="107"/>
    </row>
    <row r="13" spans="1:18" s="165" customFormat="1" x14ac:dyDescent="0.25">
      <c r="A13" s="166" t="s">
        <v>60</v>
      </c>
      <c r="B13" s="167" t="s">
        <v>854</v>
      </c>
      <c r="C13" s="167" t="s">
        <v>855</v>
      </c>
      <c r="D13" s="167" t="s">
        <v>856</v>
      </c>
      <c r="E13" s="169" t="s">
        <v>347</v>
      </c>
      <c r="F13" s="204">
        <v>2</v>
      </c>
      <c r="G13" s="147"/>
      <c r="H13" s="107"/>
      <c r="I13" s="107"/>
      <c r="J13" s="107"/>
      <c r="K13" s="148"/>
      <c r="L13" s="107"/>
      <c r="M13" s="107"/>
      <c r="N13" s="107"/>
      <c r="O13" s="107"/>
      <c r="P13" s="107"/>
      <c r="Q13" s="107"/>
    </row>
    <row r="14" spans="1:18" s="165" customFormat="1" x14ac:dyDescent="0.25">
      <c r="A14" s="166" t="s">
        <v>62</v>
      </c>
      <c r="B14" s="167" t="s">
        <v>857</v>
      </c>
      <c r="C14" s="167" t="s">
        <v>855</v>
      </c>
      <c r="D14" s="167" t="s">
        <v>858</v>
      </c>
      <c r="E14" s="169" t="s">
        <v>347</v>
      </c>
      <c r="F14" s="204">
        <v>1</v>
      </c>
      <c r="G14" s="147"/>
      <c r="H14" s="107"/>
      <c r="I14" s="107"/>
      <c r="J14" s="107"/>
      <c r="K14" s="148"/>
      <c r="L14" s="107"/>
      <c r="M14" s="107"/>
      <c r="N14" s="107"/>
      <c r="O14" s="107"/>
      <c r="P14" s="107"/>
      <c r="Q14" s="107"/>
    </row>
    <row r="15" spans="1:18" s="165" customFormat="1" x14ac:dyDescent="0.25">
      <c r="A15" s="166" t="s">
        <v>64</v>
      </c>
      <c r="B15" s="167" t="s">
        <v>859</v>
      </c>
      <c r="C15" s="167" t="s">
        <v>855</v>
      </c>
      <c r="D15" s="167" t="s">
        <v>860</v>
      </c>
      <c r="E15" s="169" t="s">
        <v>347</v>
      </c>
      <c r="F15" s="204">
        <v>5</v>
      </c>
      <c r="G15" s="147"/>
      <c r="H15" s="107"/>
      <c r="I15" s="107"/>
      <c r="J15" s="107"/>
      <c r="K15" s="148"/>
      <c r="L15" s="107"/>
      <c r="M15" s="107"/>
      <c r="N15" s="107"/>
      <c r="O15" s="107"/>
      <c r="P15" s="107"/>
      <c r="Q15" s="107"/>
    </row>
    <row r="16" spans="1:18" s="165" customFormat="1" x14ac:dyDescent="0.25">
      <c r="A16" s="166" t="s">
        <v>66</v>
      </c>
      <c r="B16" s="167" t="s">
        <v>861</v>
      </c>
      <c r="C16" s="167" t="s">
        <v>862</v>
      </c>
      <c r="D16" s="167" t="s">
        <v>856</v>
      </c>
      <c r="E16" s="169" t="s">
        <v>347</v>
      </c>
      <c r="F16" s="204">
        <v>3</v>
      </c>
      <c r="G16" s="147"/>
      <c r="H16" s="107"/>
      <c r="I16" s="107"/>
      <c r="J16" s="107"/>
      <c r="K16" s="148"/>
      <c r="L16" s="107"/>
      <c r="M16" s="107"/>
      <c r="N16" s="107"/>
      <c r="O16" s="107"/>
      <c r="P16" s="107"/>
      <c r="Q16" s="107"/>
    </row>
    <row r="17" spans="1:17" s="173" customFormat="1" x14ac:dyDescent="0.25">
      <c r="A17" s="166" t="s">
        <v>345</v>
      </c>
      <c r="B17" s="171" t="s">
        <v>863</v>
      </c>
      <c r="C17" s="171" t="s">
        <v>862</v>
      </c>
      <c r="D17" s="171" t="s">
        <v>860</v>
      </c>
      <c r="E17" s="169" t="s">
        <v>347</v>
      </c>
      <c r="F17" s="205">
        <v>8</v>
      </c>
      <c r="G17" s="147"/>
      <c r="H17" s="107"/>
      <c r="I17" s="107"/>
      <c r="J17" s="107"/>
      <c r="K17" s="148"/>
      <c r="L17" s="107"/>
      <c r="M17" s="107"/>
      <c r="N17" s="107"/>
      <c r="O17" s="107"/>
      <c r="P17" s="107"/>
      <c r="Q17" s="107"/>
    </row>
    <row r="18" spans="1:17" s="165" customFormat="1" ht="26.4" x14ac:dyDescent="0.25">
      <c r="A18" s="166" t="s">
        <v>741</v>
      </c>
      <c r="B18" s="167" t="s">
        <v>864</v>
      </c>
      <c r="C18" s="167" t="s">
        <v>860</v>
      </c>
      <c r="D18" s="167" t="s">
        <v>865</v>
      </c>
      <c r="E18" s="169" t="s">
        <v>347</v>
      </c>
      <c r="F18" s="206">
        <v>1</v>
      </c>
      <c r="G18" s="147"/>
      <c r="H18" s="107"/>
      <c r="I18" s="107"/>
      <c r="J18" s="107"/>
      <c r="K18" s="148"/>
      <c r="L18" s="107"/>
      <c r="M18" s="107"/>
      <c r="N18" s="107"/>
      <c r="O18" s="107"/>
      <c r="P18" s="107"/>
      <c r="Q18" s="107"/>
    </row>
    <row r="19" spans="1:17" s="165" customFormat="1" ht="26.4" x14ac:dyDescent="0.25">
      <c r="A19" s="166" t="s">
        <v>742</v>
      </c>
      <c r="B19" s="167" t="s">
        <v>864</v>
      </c>
      <c r="C19" s="167" t="s">
        <v>860</v>
      </c>
      <c r="D19" s="167" t="s">
        <v>866</v>
      </c>
      <c r="E19" s="169" t="s">
        <v>347</v>
      </c>
      <c r="F19" s="206">
        <v>1</v>
      </c>
      <c r="G19" s="147"/>
      <c r="H19" s="107"/>
      <c r="I19" s="107"/>
      <c r="J19" s="107"/>
      <c r="K19" s="148"/>
      <c r="L19" s="107"/>
      <c r="M19" s="107"/>
      <c r="N19" s="107"/>
      <c r="O19" s="107"/>
      <c r="P19" s="107"/>
      <c r="Q19" s="107"/>
    </row>
    <row r="20" spans="1:17" s="165" customFormat="1" ht="26.4" x14ac:dyDescent="0.25">
      <c r="A20" s="166" t="s">
        <v>743</v>
      </c>
      <c r="B20" s="167" t="s">
        <v>864</v>
      </c>
      <c r="C20" s="167" t="s">
        <v>860</v>
      </c>
      <c r="D20" s="167" t="s">
        <v>867</v>
      </c>
      <c r="E20" s="169" t="s">
        <v>347</v>
      </c>
      <c r="F20" s="206">
        <v>1</v>
      </c>
      <c r="G20" s="147"/>
      <c r="H20" s="107"/>
      <c r="I20" s="107"/>
      <c r="J20" s="107"/>
      <c r="K20" s="148"/>
      <c r="L20" s="107"/>
      <c r="M20" s="107"/>
      <c r="N20" s="107"/>
      <c r="O20" s="107"/>
      <c r="P20" s="107"/>
      <c r="Q20" s="107"/>
    </row>
    <row r="21" spans="1:17" s="165" customFormat="1" ht="26.4" x14ac:dyDescent="0.25">
      <c r="A21" s="166" t="s">
        <v>744</v>
      </c>
      <c r="B21" s="167" t="s">
        <v>864</v>
      </c>
      <c r="C21" s="167" t="s">
        <v>860</v>
      </c>
      <c r="D21" s="167" t="s">
        <v>868</v>
      </c>
      <c r="E21" s="169" t="s">
        <v>347</v>
      </c>
      <c r="F21" s="206">
        <v>1</v>
      </c>
      <c r="G21" s="147"/>
      <c r="H21" s="107"/>
      <c r="I21" s="107"/>
      <c r="J21" s="107"/>
      <c r="K21" s="148"/>
      <c r="L21" s="107"/>
      <c r="M21" s="107"/>
      <c r="N21" s="107"/>
      <c r="O21" s="107"/>
      <c r="P21" s="107"/>
      <c r="Q21" s="107"/>
    </row>
    <row r="22" spans="1:17" s="165" customFormat="1" ht="26.4" x14ac:dyDescent="0.25">
      <c r="A22" s="166" t="s">
        <v>745</v>
      </c>
      <c r="B22" s="177" t="s">
        <v>864</v>
      </c>
      <c r="C22" s="177" t="s">
        <v>860</v>
      </c>
      <c r="D22" s="177" t="s">
        <v>869</v>
      </c>
      <c r="E22" s="169" t="s">
        <v>347</v>
      </c>
      <c r="F22" s="204">
        <v>1</v>
      </c>
      <c r="G22" s="147"/>
      <c r="H22" s="107"/>
      <c r="I22" s="107"/>
      <c r="J22" s="107"/>
      <c r="K22" s="148"/>
      <c r="L22" s="107"/>
      <c r="M22" s="107"/>
      <c r="N22" s="107"/>
      <c r="O22" s="107"/>
      <c r="P22" s="107"/>
      <c r="Q22" s="107"/>
    </row>
    <row r="23" spans="1:17" s="165" customFormat="1" ht="26.4" x14ac:dyDescent="0.25">
      <c r="A23" s="166" t="s">
        <v>746</v>
      </c>
      <c r="B23" s="177" t="s">
        <v>870</v>
      </c>
      <c r="C23" s="177" t="s">
        <v>862</v>
      </c>
      <c r="D23" s="177" t="s">
        <v>856</v>
      </c>
      <c r="E23" s="169" t="s">
        <v>347</v>
      </c>
      <c r="F23" s="204">
        <v>1</v>
      </c>
      <c r="G23" s="147"/>
      <c r="H23" s="107"/>
      <c r="I23" s="107"/>
      <c r="J23" s="107"/>
      <c r="K23" s="148"/>
      <c r="L23" s="107"/>
      <c r="M23" s="107"/>
      <c r="N23" s="107"/>
      <c r="O23" s="107"/>
      <c r="P23" s="107"/>
      <c r="Q23" s="107"/>
    </row>
    <row r="24" spans="1:17" s="165" customFormat="1" ht="26.4" x14ac:dyDescent="0.25">
      <c r="A24" s="166" t="s">
        <v>747</v>
      </c>
      <c r="B24" s="177" t="s">
        <v>871</v>
      </c>
      <c r="C24" s="177" t="s">
        <v>862</v>
      </c>
      <c r="D24" s="177" t="s">
        <v>860</v>
      </c>
      <c r="E24" s="169" t="s">
        <v>347</v>
      </c>
      <c r="F24" s="204">
        <v>4</v>
      </c>
      <c r="G24" s="147"/>
      <c r="H24" s="107"/>
      <c r="I24" s="107"/>
      <c r="J24" s="107"/>
      <c r="K24" s="148"/>
      <c r="L24" s="107"/>
      <c r="M24" s="107"/>
      <c r="N24" s="107"/>
      <c r="O24" s="107"/>
      <c r="P24" s="107"/>
      <c r="Q24" s="107"/>
    </row>
    <row r="25" spans="1:17" s="165" customFormat="1" ht="26.4" x14ac:dyDescent="0.25">
      <c r="A25" s="166" t="s">
        <v>748</v>
      </c>
      <c r="B25" s="177" t="s">
        <v>872</v>
      </c>
      <c r="C25" s="177"/>
      <c r="D25" s="177" t="s">
        <v>873</v>
      </c>
      <c r="E25" s="169" t="s">
        <v>347</v>
      </c>
      <c r="F25" s="204">
        <v>1</v>
      </c>
      <c r="G25" s="147"/>
      <c r="H25" s="107"/>
      <c r="I25" s="107"/>
      <c r="J25" s="107"/>
      <c r="K25" s="148"/>
      <c r="L25" s="107"/>
      <c r="M25" s="107"/>
      <c r="N25" s="107"/>
      <c r="O25" s="107"/>
      <c r="P25" s="107"/>
      <c r="Q25" s="107"/>
    </row>
    <row r="26" spans="1:17" s="165" customFormat="1" ht="26.4" x14ac:dyDescent="0.25">
      <c r="A26" s="166" t="s">
        <v>749</v>
      </c>
      <c r="B26" s="177" t="s">
        <v>874</v>
      </c>
      <c r="C26" s="177"/>
      <c r="D26" s="177" t="s">
        <v>875</v>
      </c>
      <c r="E26" s="169" t="s">
        <v>347</v>
      </c>
      <c r="F26" s="204">
        <v>2</v>
      </c>
      <c r="G26" s="147"/>
      <c r="H26" s="107"/>
      <c r="I26" s="107"/>
      <c r="J26" s="107"/>
      <c r="K26" s="148"/>
      <c r="L26" s="107"/>
      <c r="M26" s="107"/>
      <c r="N26" s="107"/>
      <c r="O26" s="107"/>
      <c r="P26" s="107"/>
      <c r="Q26" s="107"/>
    </row>
    <row r="27" spans="1:17" s="165" customFormat="1" ht="26.4" x14ac:dyDescent="0.25">
      <c r="A27" s="166" t="s">
        <v>750</v>
      </c>
      <c r="B27" s="177" t="s">
        <v>876</v>
      </c>
      <c r="C27" s="177"/>
      <c r="D27" s="177" t="s">
        <v>877</v>
      </c>
      <c r="E27" s="169" t="s">
        <v>347</v>
      </c>
      <c r="F27" s="204">
        <v>2</v>
      </c>
      <c r="G27" s="147"/>
      <c r="H27" s="107"/>
      <c r="I27" s="107"/>
      <c r="J27" s="107"/>
      <c r="K27" s="148"/>
      <c r="L27" s="107"/>
      <c r="M27" s="107"/>
      <c r="N27" s="107"/>
      <c r="O27" s="107"/>
      <c r="P27" s="107"/>
      <c r="Q27" s="107"/>
    </row>
    <row r="28" spans="1:17" s="165" customFormat="1" ht="26.4" x14ac:dyDescent="0.25">
      <c r="A28" s="166" t="s">
        <v>751</v>
      </c>
      <c r="B28" s="177" t="s">
        <v>878</v>
      </c>
      <c r="C28" s="177"/>
      <c r="D28" s="177" t="s">
        <v>879</v>
      </c>
      <c r="E28" s="169" t="s">
        <v>347</v>
      </c>
      <c r="F28" s="204">
        <v>2</v>
      </c>
      <c r="G28" s="147"/>
      <c r="H28" s="107"/>
      <c r="I28" s="107"/>
      <c r="J28" s="107"/>
      <c r="K28" s="148"/>
      <c r="L28" s="107"/>
      <c r="M28" s="107"/>
      <c r="N28" s="107"/>
      <c r="O28" s="107"/>
      <c r="P28" s="107"/>
      <c r="Q28" s="107"/>
    </row>
    <row r="29" spans="1:17" s="165" customFormat="1" ht="26.4" x14ac:dyDescent="0.25">
      <c r="A29" s="166" t="s">
        <v>752</v>
      </c>
      <c r="B29" s="177" t="s">
        <v>880</v>
      </c>
      <c r="C29" s="177"/>
      <c r="D29" s="177" t="s">
        <v>881</v>
      </c>
      <c r="E29" s="169" t="s">
        <v>347</v>
      </c>
      <c r="F29" s="204">
        <v>2</v>
      </c>
      <c r="G29" s="147"/>
      <c r="H29" s="107"/>
      <c r="I29" s="107"/>
      <c r="J29" s="107"/>
      <c r="K29" s="148"/>
      <c r="L29" s="107"/>
      <c r="M29" s="107"/>
      <c r="N29" s="107"/>
      <c r="O29" s="107"/>
      <c r="P29" s="107"/>
      <c r="Q29" s="107"/>
    </row>
    <row r="30" spans="1:17" s="165" customFormat="1" ht="26.4" x14ac:dyDescent="0.25">
      <c r="A30" s="166" t="s">
        <v>753</v>
      </c>
      <c r="B30" s="177" t="s">
        <v>882</v>
      </c>
      <c r="C30" s="177"/>
      <c r="D30" s="177" t="s">
        <v>883</v>
      </c>
      <c r="E30" s="169" t="s">
        <v>347</v>
      </c>
      <c r="F30" s="204">
        <v>1</v>
      </c>
      <c r="G30" s="147"/>
      <c r="H30" s="107"/>
      <c r="I30" s="107"/>
      <c r="J30" s="107"/>
      <c r="K30" s="148"/>
      <c r="L30" s="107"/>
      <c r="M30" s="107"/>
      <c r="N30" s="107"/>
      <c r="O30" s="107"/>
      <c r="P30" s="107"/>
      <c r="Q30" s="107"/>
    </row>
    <row r="31" spans="1:17" s="165" customFormat="1" ht="26.4" x14ac:dyDescent="0.25">
      <c r="A31" s="166" t="s">
        <v>754</v>
      </c>
      <c r="B31" s="177" t="s">
        <v>884</v>
      </c>
      <c r="C31" s="177"/>
      <c r="D31" s="177" t="s">
        <v>885</v>
      </c>
      <c r="E31" s="169" t="s">
        <v>347</v>
      </c>
      <c r="F31" s="204">
        <v>1</v>
      </c>
      <c r="G31" s="147"/>
      <c r="H31" s="107"/>
      <c r="I31" s="107"/>
      <c r="J31" s="107"/>
      <c r="K31" s="148"/>
      <c r="L31" s="107"/>
      <c r="M31" s="107"/>
      <c r="N31" s="107"/>
      <c r="O31" s="107"/>
      <c r="P31" s="107"/>
      <c r="Q31" s="107"/>
    </row>
    <row r="32" spans="1:17" s="165" customFormat="1" ht="26.4" x14ac:dyDescent="0.25">
      <c r="A32" s="166" t="s">
        <v>755</v>
      </c>
      <c r="B32" s="177" t="s">
        <v>886</v>
      </c>
      <c r="C32" s="177"/>
      <c r="D32" s="177" t="s">
        <v>860</v>
      </c>
      <c r="E32" s="169" t="s">
        <v>347</v>
      </c>
      <c r="F32" s="204">
        <v>2</v>
      </c>
      <c r="G32" s="147"/>
      <c r="H32" s="107"/>
      <c r="I32" s="107"/>
      <c r="J32" s="107"/>
      <c r="K32" s="148"/>
      <c r="L32" s="107"/>
      <c r="M32" s="107"/>
      <c r="N32" s="107"/>
      <c r="O32" s="107"/>
      <c r="P32" s="107"/>
      <c r="Q32" s="107"/>
    </row>
    <row r="33" spans="1:17" s="165" customFormat="1" ht="26.4" x14ac:dyDescent="0.25">
      <c r="A33" s="166" t="s">
        <v>756</v>
      </c>
      <c r="B33" s="177" t="s">
        <v>887</v>
      </c>
      <c r="C33" s="177"/>
      <c r="D33" s="177" t="s">
        <v>860</v>
      </c>
      <c r="E33" s="169" t="s">
        <v>347</v>
      </c>
      <c r="F33" s="204">
        <v>1</v>
      </c>
      <c r="G33" s="147"/>
      <c r="H33" s="107"/>
      <c r="I33" s="107"/>
      <c r="J33" s="107"/>
      <c r="K33" s="148"/>
      <c r="L33" s="107"/>
      <c r="M33" s="107"/>
      <c r="N33" s="107"/>
      <c r="O33" s="107"/>
      <c r="P33" s="107"/>
      <c r="Q33" s="107"/>
    </row>
    <row r="34" spans="1:17" s="165" customFormat="1" x14ac:dyDescent="0.25">
      <c r="A34" s="166" t="s">
        <v>758</v>
      </c>
      <c r="B34" s="177" t="s">
        <v>888</v>
      </c>
      <c r="C34" s="177"/>
      <c r="D34" s="177" t="s">
        <v>858</v>
      </c>
      <c r="E34" s="169" t="s">
        <v>347</v>
      </c>
      <c r="F34" s="204">
        <v>1</v>
      </c>
      <c r="G34" s="147"/>
      <c r="H34" s="107"/>
      <c r="I34" s="107"/>
      <c r="J34" s="107"/>
      <c r="K34" s="148"/>
      <c r="L34" s="107"/>
      <c r="M34" s="107"/>
      <c r="N34" s="107"/>
      <c r="O34" s="107"/>
      <c r="P34" s="107"/>
      <c r="Q34" s="107"/>
    </row>
    <row r="35" spans="1:17" s="165" customFormat="1" ht="26.4" x14ac:dyDescent="0.25">
      <c r="A35" s="166" t="s">
        <v>759</v>
      </c>
      <c r="B35" s="177" t="s">
        <v>889</v>
      </c>
      <c r="C35" s="177" t="s">
        <v>890</v>
      </c>
      <c r="D35" s="177" t="s">
        <v>856</v>
      </c>
      <c r="E35" s="169" t="s">
        <v>347</v>
      </c>
      <c r="F35" s="204">
        <v>1</v>
      </c>
      <c r="G35" s="147"/>
      <c r="H35" s="107"/>
      <c r="I35" s="107"/>
      <c r="J35" s="107"/>
      <c r="K35" s="148"/>
      <c r="L35" s="107"/>
      <c r="M35" s="107"/>
      <c r="N35" s="107"/>
      <c r="O35" s="107"/>
      <c r="P35" s="107"/>
      <c r="Q35" s="107"/>
    </row>
    <row r="36" spans="1:17" s="165" customFormat="1" ht="26.4" x14ac:dyDescent="0.25">
      <c r="A36" s="166" t="s">
        <v>760</v>
      </c>
      <c r="B36" s="177" t="s">
        <v>891</v>
      </c>
      <c r="C36" s="177" t="s">
        <v>892</v>
      </c>
      <c r="D36" s="177" t="s">
        <v>893</v>
      </c>
      <c r="E36" s="169" t="s">
        <v>59</v>
      </c>
      <c r="F36" s="204"/>
      <c r="G36" s="147"/>
      <c r="H36" s="107"/>
      <c r="I36" s="107"/>
      <c r="J36" s="107"/>
      <c r="K36" s="148"/>
      <c r="L36" s="107"/>
      <c r="M36" s="107"/>
      <c r="N36" s="107"/>
      <c r="O36" s="107"/>
      <c r="P36" s="107"/>
      <c r="Q36" s="107"/>
    </row>
    <row r="37" spans="1:17" s="165" customFormat="1" ht="26.4" x14ac:dyDescent="0.25">
      <c r="A37" s="166" t="s">
        <v>978</v>
      </c>
      <c r="B37" s="177" t="s">
        <v>894</v>
      </c>
      <c r="C37" s="177" t="s">
        <v>895</v>
      </c>
      <c r="D37" s="177" t="s">
        <v>896</v>
      </c>
      <c r="E37" s="169" t="s">
        <v>56</v>
      </c>
      <c r="F37" s="204">
        <v>2</v>
      </c>
      <c r="G37" s="147"/>
      <c r="H37" s="107"/>
      <c r="I37" s="107"/>
      <c r="J37" s="107"/>
      <c r="K37" s="148"/>
      <c r="L37" s="107"/>
      <c r="M37" s="107"/>
      <c r="N37" s="107"/>
      <c r="O37" s="107"/>
      <c r="P37" s="107"/>
      <c r="Q37" s="107"/>
    </row>
    <row r="38" spans="1:17" s="165" customFormat="1" ht="52.8" x14ac:dyDescent="0.25">
      <c r="A38" s="166" t="s">
        <v>979</v>
      </c>
      <c r="B38" s="193" t="s">
        <v>757</v>
      </c>
      <c r="C38" s="177"/>
      <c r="D38" s="177"/>
      <c r="E38" s="169" t="s">
        <v>59</v>
      </c>
      <c r="F38" s="207">
        <v>1</v>
      </c>
      <c r="G38" s="147"/>
      <c r="H38" s="107"/>
      <c r="I38" s="107"/>
      <c r="J38" s="107"/>
      <c r="K38" s="148"/>
      <c r="L38" s="107"/>
      <c r="M38" s="107"/>
      <c r="N38" s="107"/>
      <c r="O38" s="107"/>
      <c r="P38" s="107"/>
      <c r="Q38" s="107"/>
    </row>
    <row r="39" spans="1:17" s="165" customFormat="1" ht="26.4" x14ac:dyDescent="0.25">
      <c r="A39" s="191" t="s">
        <v>687</v>
      </c>
      <c r="B39" s="188" t="s">
        <v>897</v>
      </c>
      <c r="C39" s="177"/>
      <c r="D39" s="177"/>
      <c r="E39" s="169"/>
      <c r="F39" s="204"/>
      <c r="G39" s="147"/>
      <c r="H39" s="107"/>
      <c r="I39" s="107"/>
      <c r="J39" s="107"/>
      <c r="K39" s="148"/>
      <c r="L39" s="107"/>
      <c r="M39" s="107"/>
      <c r="N39" s="107"/>
      <c r="O39" s="107"/>
      <c r="P39" s="107"/>
      <c r="Q39" s="107"/>
    </row>
    <row r="40" spans="1:17" s="165" customFormat="1" ht="26.4" x14ac:dyDescent="0.25">
      <c r="A40" s="166" t="s">
        <v>69</v>
      </c>
      <c r="B40" s="177" t="s">
        <v>898</v>
      </c>
      <c r="C40" s="177" t="s">
        <v>899</v>
      </c>
      <c r="D40" s="177" t="s">
        <v>900</v>
      </c>
      <c r="E40" s="169" t="s">
        <v>56</v>
      </c>
      <c r="F40" s="207">
        <v>55</v>
      </c>
      <c r="G40" s="147"/>
      <c r="H40" s="107"/>
      <c r="I40" s="107"/>
      <c r="J40" s="107"/>
      <c r="K40" s="148"/>
      <c r="L40" s="107"/>
      <c r="M40" s="107"/>
      <c r="N40" s="107"/>
      <c r="O40" s="107"/>
      <c r="P40" s="107"/>
      <c r="Q40" s="107"/>
    </row>
    <row r="41" spans="1:17" s="165" customFormat="1" ht="26.4" x14ac:dyDescent="0.25">
      <c r="A41" s="166" t="s">
        <v>71</v>
      </c>
      <c r="B41" s="177" t="s">
        <v>901</v>
      </c>
      <c r="C41" s="177" t="s">
        <v>899</v>
      </c>
      <c r="D41" s="177" t="s">
        <v>900</v>
      </c>
      <c r="E41" s="169" t="s">
        <v>56</v>
      </c>
      <c r="F41" s="207">
        <v>20</v>
      </c>
      <c r="G41" s="147"/>
      <c r="H41" s="107"/>
      <c r="I41" s="107"/>
      <c r="J41" s="107"/>
      <c r="K41" s="148"/>
      <c r="L41" s="107"/>
      <c r="M41" s="107"/>
      <c r="N41" s="107"/>
      <c r="O41" s="107"/>
      <c r="P41" s="107"/>
      <c r="Q41" s="107"/>
    </row>
    <row r="42" spans="1:17" s="165" customFormat="1" ht="26.4" x14ac:dyDescent="0.25">
      <c r="A42" s="166" t="s">
        <v>73</v>
      </c>
      <c r="B42" s="177" t="s">
        <v>898</v>
      </c>
      <c r="C42" s="177" t="s">
        <v>899</v>
      </c>
      <c r="D42" s="177" t="s">
        <v>902</v>
      </c>
      <c r="E42" s="169" t="s">
        <v>56</v>
      </c>
      <c r="F42" s="207">
        <v>30</v>
      </c>
      <c r="G42" s="147"/>
      <c r="H42" s="107"/>
      <c r="I42" s="107"/>
      <c r="J42" s="107"/>
      <c r="K42" s="148"/>
      <c r="L42" s="107"/>
      <c r="M42" s="107"/>
      <c r="N42" s="107"/>
      <c r="O42" s="107"/>
      <c r="P42" s="107"/>
      <c r="Q42" s="107"/>
    </row>
    <row r="43" spans="1:17" s="165" customFormat="1" ht="26.4" x14ac:dyDescent="0.25">
      <c r="A43" s="166" t="s">
        <v>76</v>
      </c>
      <c r="B43" s="177" t="s">
        <v>901</v>
      </c>
      <c r="C43" s="177" t="s">
        <v>899</v>
      </c>
      <c r="D43" s="177" t="s">
        <v>902</v>
      </c>
      <c r="E43" s="169" t="s">
        <v>56</v>
      </c>
      <c r="F43" s="207">
        <v>40</v>
      </c>
      <c r="G43" s="147"/>
      <c r="H43" s="107"/>
      <c r="I43" s="107"/>
      <c r="J43" s="107"/>
      <c r="K43" s="148"/>
      <c r="L43" s="107"/>
      <c r="M43" s="107"/>
      <c r="N43" s="107"/>
      <c r="O43" s="107"/>
      <c r="P43" s="107"/>
      <c r="Q43" s="107"/>
    </row>
    <row r="44" spans="1:17" s="165" customFormat="1" ht="26.4" x14ac:dyDescent="0.25">
      <c r="A44" s="166" t="s">
        <v>78</v>
      </c>
      <c r="B44" s="177" t="s">
        <v>901</v>
      </c>
      <c r="C44" s="177" t="s">
        <v>899</v>
      </c>
      <c r="D44" s="177" t="s">
        <v>903</v>
      </c>
      <c r="E44" s="169" t="s">
        <v>56</v>
      </c>
      <c r="F44" s="204">
        <v>25</v>
      </c>
      <c r="G44" s="147"/>
      <c r="H44" s="107"/>
      <c r="I44" s="107"/>
      <c r="J44" s="107"/>
      <c r="K44" s="148"/>
      <c r="L44" s="107"/>
      <c r="M44" s="107"/>
      <c r="N44" s="107"/>
      <c r="O44" s="107"/>
      <c r="P44" s="107"/>
      <c r="Q44" s="107"/>
    </row>
    <row r="45" spans="1:17" s="165" customFormat="1" ht="26.4" x14ac:dyDescent="0.25">
      <c r="A45" s="166" t="s">
        <v>80</v>
      </c>
      <c r="B45" s="177" t="s">
        <v>901</v>
      </c>
      <c r="C45" s="177" t="s">
        <v>899</v>
      </c>
      <c r="D45" s="177" t="s">
        <v>904</v>
      </c>
      <c r="E45" s="169" t="s">
        <v>56</v>
      </c>
      <c r="F45" s="204">
        <v>45</v>
      </c>
      <c r="G45" s="147"/>
      <c r="H45" s="107"/>
      <c r="I45" s="107"/>
      <c r="J45" s="107"/>
      <c r="K45" s="148"/>
      <c r="L45" s="107"/>
      <c r="M45" s="107"/>
      <c r="N45" s="107"/>
      <c r="O45" s="107"/>
      <c r="P45" s="107"/>
      <c r="Q45" s="107"/>
    </row>
    <row r="46" spans="1:17" s="165" customFormat="1" ht="26.4" x14ac:dyDescent="0.25">
      <c r="A46" s="166" t="s">
        <v>82</v>
      </c>
      <c r="B46" s="177" t="s">
        <v>901</v>
      </c>
      <c r="C46" s="177" t="s">
        <v>899</v>
      </c>
      <c r="D46" s="177" t="s">
        <v>905</v>
      </c>
      <c r="E46" s="169" t="s">
        <v>56</v>
      </c>
      <c r="F46" s="204">
        <v>50</v>
      </c>
      <c r="G46" s="147"/>
      <c r="H46" s="107"/>
      <c r="I46" s="107"/>
      <c r="J46" s="107"/>
      <c r="K46" s="148"/>
      <c r="L46" s="107"/>
      <c r="M46" s="107"/>
      <c r="N46" s="107"/>
      <c r="O46" s="107"/>
      <c r="P46" s="107"/>
      <c r="Q46" s="107"/>
    </row>
    <row r="47" spans="1:17" s="165" customFormat="1" ht="26.4" x14ac:dyDescent="0.25">
      <c r="A47" s="166" t="s">
        <v>471</v>
      </c>
      <c r="B47" s="177" t="s">
        <v>901</v>
      </c>
      <c r="C47" s="177" t="s">
        <v>899</v>
      </c>
      <c r="D47" s="177" t="s">
        <v>906</v>
      </c>
      <c r="E47" s="169" t="s">
        <v>56</v>
      </c>
      <c r="F47" s="204">
        <v>12.5</v>
      </c>
      <c r="G47" s="147"/>
      <c r="H47" s="107"/>
      <c r="I47" s="107"/>
      <c r="J47" s="107"/>
      <c r="K47" s="148"/>
      <c r="L47" s="107"/>
      <c r="M47" s="107"/>
      <c r="N47" s="107"/>
      <c r="O47" s="107"/>
      <c r="P47" s="107"/>
      <c r="Q47" s="107"/>
    </row>
    <row r="48" spans="1:17" s="165" customFormat="1" ht="26.4" x14ac:dyDescent="0.25">
      <c r="A48" s="166" t="s">
        <v>472</v>
      </c>
      <c r="B48" s="177" t="s">
        <v>907</v>
      </c>
      <c r="C48" s="177" t="s">
        <v>908</v>
      </c>
      <c r="D48" s="177" t="s">
        <v>909</v>
      </c>
      <c r="E48" s="169" t="s">
        <v>59</v>
      </c>
      <c r="F48" s="204">
        <v>1</v>
      </c>
      <c r="G48" s="147"/>
      <c r="H48" s="107"/>
      <c r="I48" s="107"/>
      <c r="J48" s="107"/>
      <c r="K48" s="148"/>
      <c r="L48" s="107"/>
      <c r="M48" s="107"/>
      <c r="N48" s="107"/>
      <c r="O48" s="107"/>
      <c r="P48" s="107"/>
      <c r="Q48" s="107"/>
    </row>
    <row r="49" spans="1:17" s="165" customFormat="1" ht="26.4" x14ac:dyDescent="0.25">
      <c r="A49" s="166" t="s">
        <v>473</v>
      </c>
      <c r="B49" s="177" t="s">
        <v>907</v>
      </c>
      <c r="C49" s="177" t="s">
        <v>908</v>
      </c>
      <c r="D49" s="177" t="s">
        <v>910</v>
      </c>
      <c r="E49" s="169" t="s">
        <v>59</v>
      </c>
      <c r="F49" s="204">
        <v>1</v>
      </c>
      <c r="G49" s="147"/>
      <c r="H49" s="107"/>
      <c r="I49" s="107"/>
      <c r="J49" s="107"/>
      <c r="K49" s="148"/>
      <c r="L49" s="107"/>
      <c r="M49" s="107"/>
      <c r="N49" s="107"/>
      <c r="O49" s="107"/>
      <c r="P49" s="107"/>
      <c r="Q49" s="107"/>
    </row>
    <row r="50" spans="1:17" s="165" customFormat="1" ht="26.4" x14ac:dyDescent="0.25">
      <c r="A50" s="166" t="s">
        <v>474</v>
      </c>
      <c r="B50" s="177" t="s">
        <v>907</v>
      </c>
      <c r="C50" s="177" t="s">
        <v>908</v>
      </c>
      <c r="D50" s="177" t="s">
        <v>911</v>
      </c>
      <c r="E50" s="169" t="s">
        <v>59</v>
      </c>
      <c r="F50" s="204">
        <v>1</v>
      </c>
      <c r="G50" s="147"/>
      <c r="H50" s="107"/>
      <c r="I50" s="107"/>
      <c r="J50" s="107"/>
      <c r="K50" s="148"/>
      <c r="L50" s="107"/>
      <c r="M50" s="107"/>
      <c r="N50" s="107"/>
      <c r="O50" s="107"/>
      <c r="P50" s="107"/>
      <c r="Q50" s="107"/>
    </row>
    <row r="51" spans="1:17" s="165" customFormat="1" ht="26.4" x14ac:dyDescent="0.25">
      <c r="A51" s="166" t="s">
        <v>475</v>
      </c>
      <c r="B51" s="177" t="s">
        <v>894</v>
      </c>
      <c r="C51" s="177" t="s">
        <v>895</v>
      </c>
      <c r="D51" s="177" t="s">
        <v>912</v>
      </c>
      <c r="E51" s="169" t="s">
        <v>56</v>
      </c>
      <c r="F51" s="204">
        <v>75</v>
      </c>
      <c r="G51" s="147"/>
      <c r="H51" s="107"/>
      <c r="I51" s="107"/>
      <c r="J51" s="107"/>
      <c r="K51" s="148"/>
      <c r="L51" s="107"/>
      <c r="M51" s="107"/>
      <c r="N51" s="107"/>
      <c r="O51" s="107"/>
      <c r="P51" s="107"/>
      <c r="Q51" s="107"/>
    </row>
    <row r="52" spans="1:17" s="165" customFormat="1" ht="26.4" x14ac:dyDescent="0.25">
      <c r="A52" s="166" t="s">
        <v>476</v>
      </c>
      <c r="B52" s="167" t="s">
        <v>894</v>
      </c>
      <c r="C52" s="174" t="s">
        <v>895</v>
      </c>
      <c r="D52" s="174" t="s">
        <v>913</v>
      </c>
      <c r="E52" s="198" t="s">
        <v>56</v>
      </c>
      <c r="F52" s="207">
        <v>70</v>
      </c>
      <c r="G52" s="147"/>
      <c r="H52" s="107"/>
      <c r="I52" s="107"/>
      <c r="J52" s="107"/>
      <c r="K52" s="148"/>
      <c r="L52" s="107"/>
      <c r="M52" s="107"/>
      <c r="N52" s="107"/>
      <c r="O52" s="107"/>
      <c r="P52" s="107"/>
      <c r="Q52" s="107"/>
    </row>
    <row r="53" spans="1:17" s="165" customFormat="1" ht="26.4" x14ac:dyDescent="0.25">
      <c r="A53" s="166" t="s">
        <v>477</v>
      </c>
      <c r="B53" s="168" t="s">
        <v>894</v>
      </c>
      <c r="C53" s="168" t="s">
        <v>895</v>
      </c>
      <c r="D53" s="168" t="s">
        <v>914</v>
      </c>
      <c r="E53" s="169" t="s">
        <v>56</v>
      </c>
      <c r="F53" s="204">
        <v>25</v>
      </c>
      <c r="G53" s="147"/>
      <c r="H53" s="107"/>
      <c r="I53" s="107"/>
      <c r="J53" s="107"/>
      <c r="K53" s="148"/>
      <c r="L53" s="107"/>
      <c r="M53" s="107"/>
      <c r="N53" s="107"/>
      <c r="O53" s="107"/>
      <c r="P53" s="107"/>
      <c r="Q53" s="107"/>
    </row>
    <row r="54" spans="1:17" s="165" customFormat="1" ht="26.4" x14ac:dyDescent="0.25">
      <c r="A54" s="166" t="s">
        <v>478</v>
      </c>
      <c r="B54" s="168" t="s">
        <v>894</v>
      </c>
      <c r="C54" s="168" t="s">
        <v>895</v>
      </c>
      <c r="D54" s="168" t="s">
        <v>915</v>
      </c>
      <c r="E54" s="169" t="s">
        <v>56</v>
      </c>
      <c r="F54" s="204">
        <v>45</v>
      </c>
      <c r="G54" s="147"/>
      <c r="H54" s="107"/>
      <c r="I54" s="107"/>
      <c r="J54" s="107"/>
      <c r="K54" s="148"/>
      <c r="L54" s="107"/>
      <c r="M54" s="107"/>
      <c r="N54" s="107"/>
      <c r="O54" s="107"/>
      <c r="P54" s="107"/>
      <c r="Q54" s="107"/>
    </row>
    <row r="55" spans="1:17" s="165" customFormat="1" ht="26.4" x14ac:dyDescent="0.25">
      <c r="A55" s="166" t="s">
        <v>479</v>
      </c>
      <c r="B55" s="168" t="s">
        <v>894</v>
      </c>
      <c r="C55" s="168" t="s">
        <v>895</v>
      </c>
      <c r="D55" s="168" t="s">
        <v>916</v>
      </c>
      <c r="E55" s="169" t="s">
        <v>56</v>
      </c>
      <c r="F55" s="204">
        <v>50</v>
      </c>
      <c r="G55" s="147"/>
      <c r="H55" s="107"/>
      <c r="I55" s="107"/>
      <c r="J55" s="107"/>
      <c r="K55" s="148"/>
      <c r="L55" s="107"/>
      <c r="M55" s="107"/>
      <c r="N55" s="107"/>
      <c r="O55" s="107"/>
      <c r="P55" s="107"/>
      <c r="Q55" s="107"/>
    </row>
    <row r="56" spans="1:17" s="165" customFormat="1" ht="26.4" x14ac:dyDescent="0.25">
      <c r="A56" s="166" t="s">
        <v>480</v>
      </c>
      <c r="B56" s="168" t="s">
        <v>894</v>
      </c>
      <c r="C56" s="168" t="s">
        <v>895</v>
      </c>
      <c r="D56" s="168" t="s">
        <v>917</v>
      </c>
      <c r="E56" s="169" t="s">
        <v>56</v>
      </c>
      <c r="F56" s="204">
        <v>13</v>
      </c>
      <c r="G56" s="147"/>
      <c r="H56" s="107"/>
      <c r="I56" s="107"/>
      <c r="J56" s="107"/>
      <c r="K56" s="148"/>
      <c r="L56" s="107"/>
      <c r="M56" s="107"/>
      <c r="N56" s="107"/>
      <c r="O56" s="107"/>
      <c r="P56" s="107"/>
      <c r="Q56" s="107"/>
    </row>
    <row r="57" spans="1:17" s="165" customFormat="1" x14ac:dyDescent="0.25">
      <c r="A57" s="166" t="s">
        <v>481</v>
      </c>
      <c r="B57" s="168" t="s">
        <v>918</v>
      </c>
      <c r="C57" s="168" t="s">
        <v>855</v>
      </c>
      <c r="D57" s="168" t="s">
        <v>919</v>
      </c>
      <c r="E57" s="169" t="s">
        <v>59</v>
      </c>
      <c r="F57" s="204">
        <v>1</v>
      </c>
      <c r="G57" s="147"/>
      <c r="H57" s="107"/>
      <c r="I57" s="107"/>
      <c r="J57" s="107"/>
      <c r="K57" s="148"/>
      <c r="L57" s="107"/>
      <c r="M57" s="107"/>
      <c r="N57" s="107"/>
      <c r="O57" s="107"/>
      <c r="P57" s="107"/>
      <c r="Q57" s="107"/>
    </row>
    <row r="58" spans="1:17" s="165" customFormat="1" ht="26.4" x14ac:dyDescent="0.25">
      <c r="A58" s="166" t="s">
        <v>482</v>
      </c>
      <c r="B58" s="168" t="s">
        <v>920</v>
      </c>
      <c r="C58" s="168" t="s">
        <v>855</v>
      </c>
      <c r="D58" s="168" t="s">
        <v>856</v>
      </c>
      <c r="E58" s="169" t="s">
        <v>347</v>
      </c>
      <c r="F58" s="204">
        <v>1</v>
      </c>
      <c r="G58" s="147"/>
      <c r="H58" s="107"/>
      <c r="I58" s="107"/>
      <c r="J58" s="107"/>
      <c r="K58" s="148"/>
      <c r="L58" s="107"/>
      <c r="M58" s="107"/>
      <c r="N58" s="107"/>
      <c r="O58" s="107"/>
      <c r="P58" s="107"/>
      <c r="Q58" s="107"/>
    </row>
    <row r="59" spans="1:17" s="165" customFormat="1" ht="26.4" x14ac:dyDescent="0.25">
      <c r="A59" s="166" t="s">
        <v>483</v>
      </c>
      <c r="B59" s="168" t="s">
        <v>921</v>
      </c>
      <c r="C59" s="168" t="s">
        <v>855</v>
      </c>
      <c r="D59" s="168" t="s">
        <v>856</v>
      </c>
      <c r="E59" s="169" t="s">
        <v>347</v>
      </c>
      <c r="F59" s="204">
        <v>5</v>
      </c>
      <c r="G59" s="147"/>
      <c r="H59" s="107"/>
      <c r="I59" s="107"/>
      <c r="J59" s="107"/>
      <c r="K59" s="148"/>
      <c r="L59" s="107"/>
      <c r="M59" s="107"/>
      <c r="N59" s="107"/>
      <c r="O59" s="107"/>
      <c r="P59" s="107"/>
      <c r="Q59" s="107"/>
    </row>
    <row r="60" spans="1:17" s="165" customFormat="1" ht="26.4" x14ac:dyDescent="0.25">
      <c r="A60" s="166" t="s">
        <v>484</v>
      </c>
      <c r="B60" s="168" t="s">
        <v>922</v>
      </c>
      <c r="C60" s="168" t="s">
        <v>855</v>
      </c>
      <c r="D60" s="168" t="s">
        <v>856</v>
      </c>
      <c r="E60" s="169" t="s">
        <v>347</v>
      </c>
      <c r="F60" s="204">
        <v>15</v>
      </c>
      <c r="G60" s="147"/>
      <c r="H60" s="107"/>
      <c r="I60" s="107"/>
      <c r="J60" s="107"/>
      <c r="K60" s="148"/>
      <c r="L60" s="107"/>
      <c r="M60" s="107"/>
      <c r="N60" s="107"/>
      <c r="O60" s="107"/>
      <c r="P60" s="107"/>
      <c r="Q60" s="107"/>
    </row>
    <row r="61" spans="1:17" s="165" customFormat="1" ht="26.4" x14ac:dyDescent="0.25">
      <c r="A61" s="166" t="s">
        <v>485</v>
      </c>
      <c r="B61" s="167" t="s">
        <v>923</v>
      </c>
      <c r="C61" s="174" t="s">
        <v>855</v>
      </c>
      <c r="D61" s="174" t="s">
        <v>858</v>
      </c>
      <c r="E61" s="169" t="s">
        <v>347</v>
      </c>
      <c r="F61" s="207">
        <v>4</v>
      </c>
      <c r="G61" s="147"/>
      <c r="H61" s="107"/>
      <c r="I61" s="107"/>
      <c r="J61" s="107"/>
      <c r="K61" s="148"/>
      <c r="L61" s="107"/>
      <c r="M61" s="107"/>
      <c r="N61" s="107"/>
      <c r="O61" s="107"/>
      <c r="P61" s="107"/>
      <c r="Q61" s="107"/>
    </row>
    <row r="62" spans="1:17" s="165" customFormat="1" ht="26.4" x14ac:dyDescent="0.25">
      <c r="A62" s="166" t="s">
        <v>486</v>
      </c>
      <c r="B62" s="168" t="s">
        <v>924</v>
      </c>
      <c r="C62" s="168" t="s">
        <v>855</v>
      </c>
      <c r="D62" s="168" t="s">
        <v>879</v>
      </c>
      <c r="E62" s="169" t="s">
        <v>347</v>
      </c>
      <c r="F62" s="204">
        <v>3</v>
      </c>
      <c r="G62" s="147"/>
      <c r="H62" s="107"/>
      <c r="I62" s="107"/>
      <c r="J62" s="107"/>
      <c r="K62" s="148"/>
      <c r="L62" s="107"/>
      <c r="M62" s="107"/>
      <c r="N62" s="107"/>
      <c r="O62" s="107"/>
      <c r="P62" s="107"/>
      <c r="Q62" s="107"/>
    </row>
    <row r="63" spans="1:17" s="165" customFormat="1" ht="26.4" x14ac:dyDescent="0.25">
      <c r="A63" s="166" t="s">
        <v>487</v>
      </c>
      <c r="B63" s="168" t="s">
        <v>925</v>
      </c>
      <c r="C63" s="168" t="s">
        <v>855</v>
      </c>
      <c r="D63" s="168" t="s">
        <v>926</v>
      </c>
      <c r="E63" s="169" t="s">
        <v>347</v>
      </c>
      <c r="F63" s="204">
        <v>3</v>
      </c>
      <c r="G63" s="147"/>
      <c r="H63" s="107"/>
      <c r="I63" s="107"/>
      <c r="J63" s="107"/>
      <c r="K63" s="148"/>
      <c r="L63" s="107"/>
      <c r="M63" s="107"/>
      <c r="N63" s="107"/>
      <c r="O63" s="107"/>
      <c r="P63" s="107"/>
      <c r="Q63" s="107"/>
    </row>
    <row r="64" spans="1:17" s="165" customFormat="1" ht="26.4" x14ac:dyDescent="0.25">
      <c r="A64" s="166" t="s">
        <v>488</v>
      </c>
      <c r="B64" s="167" t="s">
        <v>927</v>
      </c>
      <c r="C64" s="167" t="s">
        <v>855</v>
      </c>
      <c r="D64" s="167" t="s">
        <v>893</v>
      </c>
      <c r="E64" s="169" t="s">
        <v>347</v>
      </c>
      <c r="F64" s="208">
        <v>1</v>
      </c>
      <c r="G64" s="147"/>
      <c r="H64" s="107"/>
      <c r="I64" s="107"/>
      <c r="J64" s="107"/>
      <c r="K64" s="148"/>
      <c r="L64" s="107"/>
      <c r="M64" s="107"/>
      <c r="N64" s="107"/>
      <c r="O64" s="107"/>
      <c r="P64" s="107"/>
      <c r="Q64" s="107"/>
    </row>
    <row r="65" spans="1:17" s="165" customFormat="1" x14ac:dyDescent="0.25">
      <c r="A65" s="166" t="s">
        <v>489</v>
      </c>
      <c r="B65" s="168" t="s">
        <v>928</v>
      </c>
      <c r="C65" s="168" t="s">
        <v>929</v>
      </c>
      <c r="D65" s="168" t="s">
        <v>856</v>
      </c>
      <c r="E65" s="169" t="s">
        <v>347</v>
      </c>
      <c r="F65" s="208">
        <v>5</v>
      </c>
      <c r="G65" s="147"/>
      <c r="H65" s="107"/>
      <c r="I65" s="107"/>
      <c r="J65" s="107"/>
      <c r="K65" s="148"/>
      <c r="L65" s="107"/>
      <c r="M65" s="107"/>
      <c r="N65" s="107"/>
      <c r="O65" s="107"/>
      <c r="P65" s="107"/>
      <c r="Q65" s="107"/>
    </row>
    <row r="66" spans="1:17" s="165" customFormat="1" ht="26.4" x14ac:dyDescent="0.25">
      <c r="A66" s="166" t="s">
        <v>490</v>
      </c>
      <c r="B66" s="168" t="s">
        <v>930</v>
      </c>
      <c r="C66" s="168"/>
      <c r="D66" s="168" t="s">
        <v>931</v>
      </c>
      <c r="E66" s="169" t="s">
        <v>347</v>
      </c>
      <c r="F66" s="208">
        <v>10</v>
      </c>
      <c r="G66" s="147"/>
      <c r="H66" s="107"/>
      <c r="I66" s="107"/>
      <c r="J66" s="107"/>
      <c r="K66" s="148"/>
      <c r="L66" s="107"/>
      <c r="M66" s="107"/>
      <c r="N66" s="107"/>
      <c r="O66" s="107"/>
      <c r="P66" s="107"/>
      <c r="Q66" s="107"/>
    </row>
    <row r="67" spans="1:17" s="165" customFormat="1" x14ac:dyDescent="0.25">
      <c r="A67" s="166" t="s">
        <v>491</v>
      </c>
      <c r="B67" s="168" t="s">
        <v>932</v>
      </c>
      <c r="C67" s="168"/>
      <c r="D67" s="168" t="s">
        <v>933</v>
      </c>
      <c r="E67" s="169" t="s">
        <v>347</v>
      </c>
      <c r="F67" s="208">
        <v>2</v>
      </c>
      <c r="G67" s="147"/>
      <c r="H67" s="107"/>
      <c r="I67" s="107"/>
      <c r="J67" s="107"/>
      <c r="K67" s="148"/>
      <c r="L67" s="107"/>
      <c r="M67" s="107"/>
      <c r="N67" s="107"/>
      <c r="O67" s="107"/>
      <c r="P67" s="107"/>
      <c r="Q67" s="107"/>
    </row>
    <row r="68" spans="1:17" s="165" customFormat="1" ht="39.6" x14ac:dyDescent="0.25">
      <c r="A68" s="166" t="s">
        <v>492</v>
      </c>
      <c r="B68" s="168" t="s">
        <v>934</v>
      </c>
      <c r="C68" s="168" t="s">
        <v>935</v>
      </c>
      <c r="D68" s="168"/>
      <c r="E68" s="169" t="s">
        <v>936</v>
      </c>
      <c r="F68" s="208">
        <v>20</v>
      </c>
      <c r="G68" s="147"/>
      <c r="H68" s="107"/>
      <c r="I68" s="107"/>
      <c r="J68" s="107"/>
      <c r="K68" s="148"/>
      <c r="L68" s="107"/>
      <c r="M68" s="107"/>
      <c r="N68" s="107"/>
      <c r="O68" s="107"/>
      <c r="P68" s="107"/>
      <c r="Q68" s="107"/>
    </row>
    <row r="69" spans="1:17" s="165" customFormat="1" ht="26.4" x14ac:dyDescent="0.25">
      <c r="A69" s="166" t="s">
        <v>493</v>
      </c>
      <c r="B69" s="167" t="s">
        <v>937</v>
      </c>
      <c r="C69" s="167"/>
      <c r="D69" s="167"/>
      <c r="E69" s="169" t="s">
        <v>59</v>
      </c>
      <c r="F69" s="208">
        <v>1</v>
      </c>
      <c r="G69" s="147"/>
      <c r="H69" s="107"/>
      <c r="I69" s="107"/>
      <c r="J69" s="107"/>
      <c r="K69" s="148"/>
      <c r="L69" s="107"/>
      <c r="M69" s="107"/>
      <c r="N69" s="107"/>
      <c r="O69" s="107"/>
      <c r="P69" s="107"/>
      <c r="Q69" s="107"/>
    </row>
    <row r="70" spans="1:17" s="165" customFormat="1" ht="26.4" x14ac:dyDescent="0.25">
      <c r="A70" s="166" t="s">
        <v>494</v>
      </c>
      <c r="B70" s="168" t="s">
        <v>938</v>
      </c>
      <c r="C70" s="168"/>
      <c r="D70" s="168" t="s">
        <v>926</v>
      </c>
      <c r="E70" s="169" t="s">
        <v>59</v>
      </c>
      <c r="F70" s="208">
        <v>1</v>
      </c>
      <c r="G70" s="147"/>
      <c r="H70" s="107"/>
      <c r="I70" s="107"/>
      <c r="J70" s="107"/>
      <c r="K70" s="148"/>
      <c r="L70" s="107"/>
      <c r="M70" s="107"/>
      <c r="N70" s="107"/>
      <c r="O70" s="107"/>
      <c r="P70" s="107"/>
      <c r="Q70" s="107"/>
    </row>
    <row r="71" spans="1:17" s="165" customFormat="1" ht="52.8" x14ac:dyDescent="0.25">
      <c r="A71" s="166" t="s">
        <v>495</v>
      </c>
      <c r="B71" s="193" t="s">
        <v>757</v>
      </c>
      <c r="C71" s="168"/>
      <c r="D71" s="168"/>
      <c r="E71" s="169" t="s">
        <v>59</v>
      </c>
      <c r="F71" s="208">
        <v>1</v>
      </c>
      <c r="G71" s="147"/>
      <c r="H71" s="107"/>
      <c r="I71" s="107"/>
      <c r="J71" s="107"/>
      <c r="K71" s="148"/>
      <c r="L71" s="107"/>
      <c r="M71" s="107"/>
      <c r="N71" s="107"/>
      <c r="O71" s="107"/>
      <c r="P71" s="107"/>
      <c r="Q71" s="107"/>
    </row>
    <row r="72" spans="1:17" s="165" customFormat="1" ht="26.4" x14ac:dyDescent="0.25">
      <c r="A72" s="191" t="s">
        <v>689</v>
      </c>
      <c r="B72" s="190" t="s">
        <v>939</v>
      </c>
      <c r="C72" s="168"/>
      <c r="D72" s="168"/>
      <c r="E72" s="169"/>
      <c r="F72" s="208"/>
      <c r="G72" s="147"/>
      <c r="H72" s="107"/>
      <c r="I72" s="107"/>
      <c r="J72" s="107"/>
      <c r="K72" s="148"/>
      <c r="L72" s="107"/>
      <c r="M72" s="107"/>
      <c r="N72" s="107"/>
      <c r="O72" s="107"/>
      <c r="P72" s="107"/>
      <c r="Q72" s="107"/>
    </row>
    <row r="73" spans="1:17" s="165" customFormat="1" ht="26.4" x14ac:dyDescent="0.25">
      <c r="A73" s="166" t="s">
        <v>85</v>
      </c>
      <c r="B73" s="168" t="s">
        <v>940</v>
      </c>
      <c r="C73" s="168"/>
      <c r="D73" s="168" t="s">
        <v>941</v>
      </c>
      <c r="E73" s="169" t="s">
        <v>59</v>
      </c>
      <c r="F73" s="208">
        <v>0</v>
      </c>
      <c r="G73" s="147"/>
      <c r="H73" s="107"/>
      <c r="I73" s="107"/>
      <c r="J73" s="107"/>
      <c r="K73" s="148"/>
      <c r="L73" s="107"/>
      <c r="M73" s="107"/>
      <c r="N73" s="107"/>
      <c r="O73" s="107"/>
      <c r="P73" s="107"/>
      <c r="Q73" s="107"/>
    </row>
    <row r="74" spans="1:17" s="165" customFormat="1" ht="26.4" x14ac:dyDescent="0.25">
      <c r="A74" s="166" t="s">
        <v>87</v>
      </c>
      <c r="B74" s="168" t="s">
        <v>898</v>
      </c>
      <c r="C74" s="168" t="s">
        <v>899</v>
      </c>
      <c r="D74" s="168" t="s">
        <v>900</v>
      </c>
      <c r="E74" s="169" t="s">
        <v>56</v>
      </c>
      <c r="F74" s="208">
        <v>40</v>
      </c>
      <c r="G74" s="147"/>
      <c r="H74" s="107"/>
      <c r="I74" s="107"/>
      <c r="J74" s="107"/>
      <c r="K74" s="148"/>
      <c r="L74" s="107"/>
      <c r="M74" s="107"/>
      <c r="N74" s="107"/>
      <c r="O74" s="107"/>
      <c r="P74" s="107"/>
      <c r="Q74" s="107"/>
    </row>
    <row r="75" spans="1:17" s="165" customFormat="1" ht="26.4" x14ac:dyDescent="0.25">
      <c r="A75" s="166" t="s">
        <v>90</v>
      </c>
      <c r="B75" s="168" t="s">
        <v>901</v>
      </c>
      <c r="C75" s="168" t="s">
        <v>899</v>
      </c>
      <c r="D75" s="168" t="s">
        <v>900</v>
      </c>
      <c r="E75" s="169" t="s">
        <v>56</v>
      </c>
      <c r="F75" s="208">
        <v>25</v>
      </c>
      <c r="G75" s="147"/>
      <c r="H75" s="107"/>
      <c r="I75" s="107"/>
      <c r="J75" s="107"/>
      <c r="K75" s="148"/>
      <c r="L75" s="107"/>
      <c r="M75" s="107"/>
      <c r="N75" s="107"/>
      <c r="O75" s="107"/>
      <c r="P75" s="107"/>
      <c r="Q75" s="107"/>
    </row>
    <row r="76" spans="1:17" s="165" customFormat="1" ht="26.4" x14ac:dyDescent="0.25">
      <c r="A76" s="166" t="s">
        <v>93</v>
      </c>
      <c r="B76" s="168" t="s">
        <v>898</v>
      </c>
      <c r="C76" s="168" t="s">
        <v>899</v>
      </c>
      <c r="D76" s="168" t="s">
        <v>902</v>
      </c>
      <c r="E76" s="169" t="s">
        <v>56</v>
      </c>
      <c r="F76" s="208">
        <v>10</v>
      </c>
      <c r="G76" s="147"/>
      <c r="H76" s="107"/>
      <c r="I76" s="107"/>
      <c r="J76" s="107"/>
      <c r="K76" s="148"/>
      <c r="L76" s="107"/>
      <c r="M76" s="107"/>
      <c r="N76" s="107"/>
      <c r="O76" s="107"/>
      <c r="P76" s="107"/>
      <c r="Q76" s="107"/>
    </row>
    <row r="77" spans="1:17" s="165" customFormat="1" ht="26.4" x14ac:dyDescent="0.25">
      <c r="A77" s="166" t="s">
        <v>95</v>
      </c>
      <c r="B77" s="168" t="s">
        <v>901</v>
      </c>
      <c r="C77" s="168" t="s">
        <v>899</v>
      </c>
      <c r="D77" s="168" t="s">
        <v>902</v>
      </c>
      <c r="E77" s="169" t="s">
        <v>56</v>
      </c>
      <c r="F77" s="208">
        <v>35</v>
      </c>
      <c r="G77" s="147"/>
      <c r="H77" s="107"/>
      <c r="I77" s="107"/>
      <c r="J77" s="107"/>
      <c r="K77" s="148"/>
      <c r="L77" s="107"/>
      <c r="M77" s="107"/>
      <c r="N77" s="107"/>
      <c r="O77" s="107"/>
      <c r="P77" s="107"/>
      <c r="Q77" s="107"/>
    </row>
    <row r="78" spans="1:17" s="165" customFormat="1" ht="26.4" x14ac:dyDescent="0.25">
      <c r="A78" s="166" t="s">
        <v>97</v>
      </c>
      <c r="B78" s="168" t="s">
        <v>901</v>
      </c>
      <c r="C78" s="168" t="s">
        <v>899</v>
      </c>
      <c r="D78" s="168" t="s">
        <v>903</v>
      </c>
      <c r="E78" s="169" t="s">
        <v>56</v>
      </c>
      <c r="F78" s="208">
        <v>30</v>
      </c>
      <c r="G78" s="147"/>
      <c r="H78" s="107"/>
      <c r="I78" s="107"/>
      <c r="J78" s="107"/>
      <c r="K78" s="148"/>
      <c r="L78" s="107"/>
      <c r="M78" s="107"/>
      <c r="N78" s="107"/>
      <c r="O78" s="107"/>
      <c r="P78" s="107"/>
      <c r="Q78" s="107"/>
    </row>
    <row r="79" spans="1:17" s="165" customFormat="1" ht="26.4" x14ac:dyDescent="0.25">
      <c r="A79" s="166" t="s">
        <v>100</v>
      </c>
      <c r="B79" s="168" t="s">
        <v>901</v>
      </c>
      <c r="C79" s="168" t="s">
        <v>899</v>
      </c>
      <c r="D79" s="168" t="s">
        <v>904</v>
      </c>
      <c r="E79" s="169" t="s">
        <v>56</v>
      </c>
      <c r="F79" s="208">
        <v>50</v>
      </c>
      <c r="G79" s="147"/>
      <c r="H79" s="107"/>
      <c r="I79" s="107"/>
      <c r="J79" s="107"/>
      <c r="K79" s="148"/>
      <c r="L79" s="107"/>
      <c r="M79" s="107"/>
      <c r="N79" s="107"/>
      <c r="O79" s="107"/>
      <c r="P79" s="107"/>
      <c r="Q79" s="107"/>
    </row>
    <row r="80" spans="1:17" s="165" customFormat="1" ht="26.4" x14ac:dyDescent="0.25">
      <c r="A80" s="166" t="s">
        <v>101</v>
      </c>
      <c r="B80" s="168" t="s">
        <v>901</v>
      </c>
      <c r="C80" s="168" t="s">
        <v>899</v>
      </c>
      <c r="D80" s="168" t="s">
        <v>905</v>
      </c>
      <c r="E80" s="169" t="s">
        <v>56</v>
      </c>
      <c r="F80" s="208">
        <v>25</v>
      </c>
      <c r="G80" s="147"/>
      <c r="H80" s="107"/>
      <c r="I80" s="107"/>
      <c r="J80" s="107"/>
      <c r="K80" s="148"/>
      <c r="L80" s="107"/>
      <c r="M80" s="107"/>
      <c r="N80" s="107"/>
      <c r="O80" s="107"/>
      <c r="P80" s="107"/>
      <c r="Q80" s="107"/>
    </row>
    <row r="81" spans="1:17" s="165" customFormat="1" ht="26.4" x14ac:dyDescent="0.25">
      <c r="A81" s="166" t="s">
        <v>102</v>
      </c>
      <c r="B81" s="168" t="s">
        <v>907</v>
      </c>
      <c r="C81" s="168" t="s">
        <v>908</v>
      </c>
      <c r="D81" s="168" t="s">
        <v>909</v>
      </c>
      <c r="E81" s="169" t="s">
        <v>59</v>
      </c>
      <c r="F81" s="208">
        <v>1</v>
      </c>
      <c r="G81" s="147"/>
      <c r="H81" s="107"/>
      <c r="I81" s="107"/>
      <c r="J81" s="107"/>
      <c r="K81" s="148"/>
      <c r="L81" s="107"/>
      <c r="M81" s="107"/>
      <c r="N81" s="107"/>
      <c r="O81" s="107"/>
      <c r="P81" s="107"/>
      <c r="Q81" s="107"/>
    </row>
    <row r="82" spans="1:17" s="165" customFormat="1" ht="26.4" x14ac:dyDescent="0.25">
      <c r="A82" s="166" t="s">
        <v>103</v>
      </c>
      <c r="B82" s="168" t="s">
        <v>907</v>
      </c>
      <c r="C82" s="168" t="s">
        <v>908</v>
      </c>
      <c r="D82" s="168" t="s">
        <v>910</v>
      </c>
      <c r="E82" s="169" t="s">
        <v>59</v>
      </c>
      <c r="F82" s="208">
        <v>1</v>
      </c>
      <c r="G82" s="147"/>
      <c r="H82" s="107"/>
      <c r="I82" s="107"/>
      <c r="J82" s="107"/>
      <c r="K82" s="148"/>
      <c r="L82" s="107"/>
      <c r="M82" s="107"/>
      <c r="N82" s="107"/>
      <c r="O82" s="107"/>
      <c r="P82" s="107"/>
      <c r="Q82" s="107"/>
    </row>
    <row r="83" spans="1:17" s="165" customFormat="1" ht="26.4" x14ac:dyDescent="0.25">
      <c r="A83" s="166" t="s">
        <v>104</v>
      </c>
      <c r="B83" s="168" t="s">
        <v>907</v>
      </c>
      <c r="C83" s="168" t="s">
        <v>908</v>
      </c>
      <c r="D83" s="168" t="s">
        <v>931</v>
      </c>
      <c r="E83" s="169" t="s">
        <v>59</v>
      </c>
      <c r="F83" s="208">
        <v>1</v>
      </c>
      <c r="G83" s="147"/>
      <c r="H83" s="107"/>
      <c r="I83" s="107"/>
      <c r="J83" s="107"/>
      <c r="K83" s="148"/>
      <c r="L83" s="107"/>
      <c r="M83" s="107"/>
      <c r="N83" s="107"/>
      <c r="O83" s="107"/>
      <c r="P83" s="107"/>
      <c r="Q83" s="107"/>
    </row>
    <row r="84" spans="1:17" s="165" customFormat="1" x14ac:dyDescent="0.25">
      <c r="A84" s="166" t="s">
        <v>105</v>
      </c>
      <c r="B84" s="168" t="s">
        <v>942</v>
      </c>
      <c r="C84" s="168" t="s">
        <v>895</v>
      </c>
      <c r="D84" s="168" t="s">
        <v>912</v>
      </c>
      <c r="E84" s="169" t="s">
        <v>56</v>
      </c>
      <c r="F84" s="208">
        <v>65</v>
      </c>
      <c r="G84" s="147"/>
      <c r="H84" s="107"/>
      <c r="I84" s="107"/>
      <c r="J84" s="107"/>
      <c r="K84" s="148"/>
      <c r="L84" s="107"/>
      <c r="M84" s="107"/>
      <c r="N84" s="107"/>
      <c r="O84" s="107"/>
      <c r="P84" s="107"/>
      <c r="Q84" s="107"/>
    </row>
    <row r="85" spans="1:17" s="165" customFormat="1" x14ac:dyDescent="0.25">
      <c r="A85" s="166" t="s">
        <v>106</v>
      </c>
      <c r="B85" s="168" t="s">
        <v>942</v>
      </c>
      <c r="C85" s="168" t="s">
        <v>895</v>
      </c>
      <c r="D85" s="168" t="s">
        <v>913</v>
      </c>
      <c r="E85" s="169" t="s">
        <v>56</v>
      </c>
      <c r="F85" s="208">
        <v>35</v>
      </c>
      <c r="G85" s="147"/>
      <c r="H85" s="107"/>
      <c r="I85" s="107"/>
      <c r="J85" s="107"/>
      <c r="K85" s="148"/>
      <c r="L85" s="107"/>
      <c r="M85" s="107"/>
      <c r="N85" s="107"/>
      <c r="O85" s="107"/>
      <c r="P85" s="107"/>
      <c r="Q85" s="107"/>
    </row>
    <row r="86" spans="1:17" s="165" customFormat="1" x14ac:dyDescent="0.25">
      <c r="A86" s="166" t="s">
        <v>107</v>
      </c>
      <c r="B86" s="168" t="s">
        <v>942</v>
      </c>
      <c r="C86" s="168" t="s">
        <v>895</v>
      </c>
      <c r="D86" s="168" t="s">
        <v>943</v>
      </c>
      <c r="E86" s="169" t="s">
        <v>56</v>
      </c>
      <c r="F86" s="208">
        <v>10</v>
      </c>
      <c r="G86" s="147"/>
      <c r="H86" s="107"/>
      <c r="I86" s="107"/>
      <c r="J86" s="107"/>
      <c r="K86" s="148"/>
      <c r="L86" s="107"/>
      <c r="M86" s="107"/>
      <c r="N86" s="107"/>
      <c r="O86" s="107"/>
      <c r="P86" s="107"/>
      <c r="Q86" s="107"/>
    </row>
    <row r="87" spans="1:17" s="165" customFormat="1" x14ac:dyDescent="0.25">
      <c r="A87" s="166" t="s">
        <v>108</v>
      </c>
      <c r="B87" s="168" t="s">
        <v>942</v>
      </c>
      <c r="C87" s="168" t="s">
        <v>895</v>
      </c>
      <c r="D87" s="168" t="s">
        <v>944</v>
      </c>
      <c r="E87" s="169" t="s">
        <v>56</v>
      </c>
      <c r="F87" s="208">
        <v>30</v>
      </c>
      <c r="G87" s="147"/>
      <c r="H87" s="107"/>
      <c r="I87" s="107"/>
      <c r="J87" s="107"/>
      <c r="K87" s="148"/>
      <c r="L87" s="107"/>
      <c r="M87" s="107"/>
      <c r="N87" s="107"/>
      <c r="O87" s="107"/>
      <c r="P87" s="107"/>
      <c r="Q87" s="107"/>
    </row>
    <row r="88" spans="1:17" s="165" customFormat="1" x14ac:dyDescent="0.25">
      <c r="A88" s="166" t="s">
        <v>109</v>
      </c>
      <c r="B88" s="168" t="s">
        <v>942</v>
      </c>
      <c r="C88" s="168" t="s">
        <v>895</v>
      </c>
      <c r="D88" s="168" t="s">
        <v>945</v>
      </c>
      <c r="E88" s="169" t="s">
        <v>56</v>
      </c>
      <c r="F88" s="208">
        <v>43</v>
      </c>
      <c r="G88" s="147"/>
      <c r="H88" s="107"/>
      <c r="I88" s="107"/>
      <c r="J88" s="107"/>
      <c r="K88" s="148"/>
      <c r="L88" s="107"/>
      <c r="M88" s="107"/>
      <c r="N88" s="107"/>
      <c r="O88" s="107"/>
      <c r="P88" s="107"/>
      <c r="Q88" s="107"/>
    </row>
    <row r="89" spans="1:17" s="165" customFormat="1" x14ac:dyDescent="0.25">
      <c r="A89" s="166" t="s">
        <v>110</v>
      </c>
      <c r="B89" s="168" t="s">
        <v>942</v>
      </c>
      <c r="C89" s="168" t="s">
        <v>895</v>
      </c>
      <c r="D89" s="168" t="s">
        <v>946</v>
      </c>
      <c r="E89" s="169" t="s">
        <v>56</v>
      </c>
      <c r="F89" s="208">
        <v>13</v>
      </c>
      <c r="G89" s="147"/>
      <c r="H89" s="107"/>
      <c r="I89" s="107"/>
      <c r="J89" s="107"/>
      <c r="K89" s="148"/>
      <c r="L89" s="107"/>
      <c r="M89" s="107"/>
      <c r="N89" s="107"/>
      <c r="O89" s="107"/>
      <c r="P89" s="107"/>
      <c r="Q89" s="107"/>
    </row>
    <row r="90" spans="1:17" s="165" customFormat="1" ht="39.6" x14ac:dyDescent="0.25">
      <c r="A90" s="166" t="s">
        <v>111</v>
      </c>
      <c r="B90" s="167" t="s">
        <v>947</v>
      </c>
      <c r="C90" s="167" t="s">
        <v>948</v>
      </c>
      <c r="D90" s="167" t="s">
        <v>949</v>
      </c>
      <c r="E90" s="169" t="s">
        <v>56</v>
      </c>
      <c r="F90" s="208">
        <v>7</v>
      </c>
      <c r="G90" s="147"/>
      <c r="H90" s="107"/>
      <c r="I90" s="107"/>
      <c r="J90" s="107"/>
      <c r="K90" s="148"/>
      <c r="L90" s="107"/>
      <c r="M90" s="107"/>
      <c r="N90" s="107"/>
      <c r="O90" s="107"/>
      <c r="P90" s="107"/>
      <c r="Q90" s="107"/>
    </row>
    <row r="91" spans="1:17" s="165" customFormat="1" ht="39.6" x14ac:dyDescent="0.25">
      <c r="A91" s="166" t="s">
        <v>112</v>
      </c>
      <c r="B91" s="168" t="s">
        <v>947</v>
      </c>
      <c r="C91" s="168" t="s">
        <v>948</v>
      </c>
      <c r="D91" s="168" t="s">
        <v>950</v>
      </c>
      <c r="E91" s="169" t="s">
        <v>56</v>
      </c>
      <c r="F91" s="208">
        <v>12</v>
      </c>
      <c r="G91" s="147"/>
      <c r="H91" s="107"/>
      <c r="I91" s="107"/>
      <c r="J91" s="107"/>
      <c r="K91" s="148"/>
      <c r="L91" s="107"/>
      <c r="M91" s="107"/>
      <c r="N91" s="107"/>
      <c r="O91" s="107"/>
      <c r="P91" s="107"/>
      <c r="Q91" s="107"/>
    </row>
    <row r="92" spans="1:17" s="165" customFormat="1" x14ac:dyDescent="0.25">
      <c r="A92" s="166" t="s">
        <v>114</v>
      </c>
      <c r="B92" s="167" t="s">
        <v>918</v>
      </c>
      <c r="C92" s="167" t="s">
        <v>855</v>
      </c>
      <c r="D92" s="167" t="s">
        <v>951</v>
      </c>
      <c r="E92" s="169" t="s">
        <v>59</v>
      </c>
      <c r="F92" s="208">
        <v>1</v>
      </c>
      <c r="G92" s="147"/>
      <c r="H92" s="107"/>
      <c r="I92" s="107"/>
      <c r="J92" s="107"/>
      <c r="K92" s="148"/>
      <c r="L92" s="107"/>
      <c r="M92" s="107"/>
      <c r="N92" s="107"/>
      <c r="O92" s="107"/>
      <c r="P92" s="107"/>
      <c r="Q92" s="107"/>
    </row>
    <row r="93" spans="1:17" s="165" customFormat="1" ht="26.4" x14ac:dyDescent="0.25">
      <c r="A93" s="166" t="s">
        <v>115</v>
      </c>
      <c r="B93" s="177" t="s">
        <v>920</v>
      </c>
      <c r="C93" s="177" t="s">
        <v>855</v>
      </c>
      <c r="D93" s="177" t="s">
        <v>856</v>
      </c>
      <c r="E93" s="169" t="s">
        <v>347</v>
      </c>
      <c r="F93" s="208">
        <v>1</v>
      </c>
      <c r="G93" s="147"/>
      <c r="H93" s="107"/>
      <c r="I93" s="107"/>
      <c r="J93" s="107"/>
      <c r="K93" s="148"/>
      <c r="L93" s="107"/>
      <c r="M93" s="107"/>
      <c r="N93" s="107"/>
      <c r="O93" s="107"/>
      <c r="P93" s="107"/>
      <c r="Q93" s="107"/>
    </row>
    <row r="94" spans="1:17" s="165" customFormat="1" ht="26.4" x14ac:dyDescent="0.25">
      <c r="A94" s="166" t="s">
        <v>116</v>
      </c>
      <c r="B94" s="177" t="s">
        <v>921</v>
      </c>
      <c r="C94" s="177" t="s">
        <v>855</v>
      </c>
      <c r="D94" s="177" t="s">
        <v>856</v>
      </c>
      <c r="E94" s="169" t="s">
        <v>347</v>
      </c>
      <c r="F94" s="208">
        <v>5</v>
      </c>
      <c r="G94" s="147"/>
      <c r="H94" s="107"/>
      <c r="I94" s="107"/>
      <c r="J94" s="107"/>
      <c r="K94" s="148"/>
      <c r="L94" s="107"/>
      <c r="M94" s="107"/>
      <c r="N94" s="107"/>
      <c r="O94" s="107"/>
      <c r="P94" s="107"/>
      <c r="Q94" s="107"/>
    </row>
    <row r="95" spans="1:17" s="165" customFormat="1" ht="26.4" x14ac:dyDescent="0.25">
      <c r="A95" s="166" t="s">
        <v>117</v>
      </c>
      <c r="B95" s="182" t="s">
        <v>922</v>
      </c>
      <c r="C95" s="182" t="s">
        <v>855</v>
      </c>
      <c r="D95" s="182" t="s">
        <v>856</v>
      </c>
      <c r="E95" s="169" t="s">
        <v>347</v>
      </c>
      <c r="F95" s="208">
        <v>16</v>
      </c>
      <c r="G95" s="147"/>
      <c r="H95" s="107"/>
      <c r="I95" s="107"/>
      <c r="J95" s="107"/>
      <c r="K95" s="148"/>
      <c r="L95" s="107"/>
      <c r="M95" s="107"/>
      <c r="N95" s="107"/>
      <c r="O95" s="107"/>
      <c r="P95" s="107"/>
      <c r="Q95" s="107"/>
    </row>
    <row r="96" spans="1:17" s="165" customFormat="1" ht="26.4" x14ac:dyDescent="0.25">
      <c r="A96" s="166" t="s">
        <v>118</v>
      </c>
      <c r="B96" s="174" t="s">
        <v>924</v>
      </c>
      <c r="C96" s="174" t="s">
        <v>855</v>
      </c>
      <c r="D96" s="174" t="s">
        <v>879</v>
      </c>
      <c r="E96" s="169" t="s">
        <v>347</v>
      </c>
      <c r="F96" s="212">
        <v>2</v>
      </c>
      <c r="G96" s="147"/>
      <c r="H96" s="107"/>
      <c r="I96" s="107"/>
      <c r="J96" s="107"/>
      <c r="K96" s="148"/>
      <c r="L96" s="107"/>
      <c r="M96" s="107"/>
      <c r="N96" s="107"/>
      <c r="O96" s="107"/>
      <c r="P96" s="107"/>
      <c r="Q96" s="107"/>
    </row>
    <row r="97" spans="1:17" s="165" customFormat="1" ht="26.4" x14ac:dyDescent="0.25">
      <c r="A97" s="166" t="s">
        <v>119</v>
      </c>
      <c r="B97" s="174" t="s">
        <v>925</v>
      </c>
      <c r="C97" s="174" t="s">
        <v>855</v>
      </c>
      <c r="D97" s="174" t="s">
        <v>926</v>
      </c>
      <c r="E97" s="169" t="s">
        <v>347</v>
      </c>
      <c r="F97" s="208">
        <v>2</v>
      </c>
      <c r="G97" s="147"/>
      <c r="H97" s="107"/>
      <c r="I97" s="107"/>
      <c r="J97" s="107"/>
      <c r="K97" s="148"/>
      <c r="L97" s="107"/>
      <c r="M97" s="107"/>
      <c r="N97" s="107"/>
      <c r="O97" s="107"/>
      <c r="P97" s="107"/>
      <c r="Q97" s="107"/>
    </row>
    <row r="98" spans="1:17" s="165" customFormat="1" x14ac:dyDescent="0.25">
      <c r="A98" s="166" t="s">
        <v>120</v>
      </c>
      <c r="B98" s="174" t="s">
        <v>928</v>
      </c>
      <c r="C98" s="174" t="s">
        <v>929</v>
      </c>
      <c r="D98" s="174" t="s">
        <v>856</v>
      </c>
      <c r="E98" s="169" t="s">
        <v>347</v>
      </c>
      <c r="F98" s="208">
        <v>5</v>
      </c>
      <c r="G98" s="147"/>
      <c r="H98" s="107"/>
      <c r="I98" s="107"/>
      <c r="J98" s="107"/>
      <c r="K98" s="148"/>
      <c r="L98" s="107"/>
      <c r="M98" s="107"/>
      <c r="N98" s="107"/>
      <c r="O98" s="107"/>
      <c r="P98" s="107"/>
      <c r="Q98" s="107"/>
    </row>
    <row r="99" spans="1:17" s="165" customFormat="1" ht="26.4" x14ac:dyDescent="0.25">
      <c r="A99" s="166" t="s">
        <v>121</v>
      </c>
      <c r="B99" s="177" t="s">
        <v>930</v>
      </c>
      <c r="C99" s="177"/>
      <c r="D99" s="177" t="s">
        <v>931</v>
      </c>
      <c r="E99" s="169" t="s">
        <v>347</v>
      </c>
      <c r="F99" s="208">
        <v>12</v>
      </c>
      <c r="G99" s="147"/>
      <c r="H99" s="107"/>
      <c r="I99" s="107"/>
      <c r="J99" s="107"/>
      <c r="K99" s="148"/>
      <c r="L99" s="107"/>
      <c r="M99" s="107"/>
      <c r="N99" s="107"/>
      <c r="O99" s="107"/>
      <c r="P99" s="107"/>
      <c r="Q99" s="107"/>
    </row>
    <row r="100" spans="1:17" s="165" customFormat="1" ht="39.6" x14ac:dyDescent="0.25">
      <c r="A100" s="166" t="s">
        <v>122</v>
      </c>
      <c r="B100" s="177" t="s">
        <v>934</v>
      </c>
      <c r="C100" s="177" t="s">
        <v>935</v>
      </c>
      <c r="D100" s="177"/>
      <c r="E100" s="169" t="s">
        <v>936</v>
      </c>
      <c r="F100" s="204">
        <v>20</v>
      </c>
      <c r="G100" s="147"/>
      <c r="H100" s="107"/>
      <c r="I100" s="107"/>
      <c r="J100" s="107"/>
      <c r="K100" s="148"/>
      <c r="L100" s="107"/>
      <c r="M100" s="107"/>
      <c r="N100" s="107"/>
      <c r="O100" s="107"/>
      <c r="P100" s="107"/>
      <c r="Q100" s="107"/>
    </row>
    <row r="101" spans="1:17" s="165" customFormat="1" ht="26.4" x14ac:dyDescent="0.25">
      <c r="A101" s="166" t="s">
        <v>123</v>
      </c>
      <c r="B101" s="174" t="s">
        <v>937</v>
      </c>
      <c r="C101" s="174"/>
      <c r="D101" s="174"/>
      <c r="E101" s="169" t="s">
        <v>59</v>
      </c>
      <c r="F101" s="204">
        <v>1</v>
      </c>
      <c r="G101" s="147"/>
      <c r="H101" s="107"/>
      <c r="I101" s="107"/>
      <c r="J101" s="107"/>
      <c r="K101" s="148"/>
      <c r="L101" s="107"/>
      <c r="M101" s="107"/>
      <c r="N101" s="107"/>
      <c r="O101" s="107"/>
      <c r="P101" s="107"/>
      <c r="Q101" s="107"/>
    </row>
    <row r="102" spans="1:17" s="165" customFormat="1" ht="26.4" x14ac:dyDescent="0.25">
      <c r="A102" s="166" t="s">
        <v>124</v>
      </c>
      <c r="B102" s="174" t="s">
        <v>938</v>
      </c>
      <c r="C102" s="174"/>
      <c r="D102" s="174" t="s">
        <v>926</v>
      </c>
      <c r="E102" s="169" t="s">
        <v>59</v>
      </c>
      <c r="F102" s="204">
        <v>1</v>
      </c>
      <c r="G102" s="147"/>
      <c r="H102" s="107"/>
      <c r="I102" s="107"/>
      <c r="J102" s="107"/>
      <c r="K102" s="148"/>
      <c r="L102" s="107"/>
      <c r="M102" s="107"/>
      <c r="N102" s="107"/>
      <c r="O102" s="107"/>
      <c r="P102" s="107"/>
      <c r="Q102" s="107"/>
    </row>
    <row r="103" spans="1:17" s="165" customFormat="1" ht="52.8" x14ac:dyDescent="0.25">
      <c r="A103" s="166" t="s">
        <v>125</v>
      </c>
      <c r="B103" s="193" t="s">
        <v>757</v>
      </c>
      <c r="C103" s="174"/>
      <c r="D103" s="174"/>
      <c r="E103" s="169" t="s">
        <v>59</v>
      </c>
      <c r="F103" s="204">
        <v>1</v>
      </c>
      <c r="G103" s="147"/>
      <c r="H103" s="107"/>
      <c r="I103" s="107"/>
      <c r="J103" s="107"/>
      <c r="K103" s="148"/>
      <c r="L103" s="107"/>
      <c r="M103" s="107"/>
      <c r="N103" s="107"/>
      <c r="O103" s="107"/>
      <c r="P103" s="107"/>
      <c r="Q103" s="107"/>
    </row>
    <row r="104" spans="1:17" s="165" customFormat="1" ht="26.4" x14ac:dyDescent="0.25">
      <c r="A104" s="181" t="s">
        <v>679</v>
      </c>
      <c r="B104" s="196" t="s">
        <v>952</v>
      </c>
      <c r="C104" s="174"/>
      <c r="D104" s="174"/>
      <c r="E104" s="169"/>
      <c r="F104" s="204"/>
      <c r="G104" s="147"/>
      <c r="H104" s="107"/>
      <c r="I104" s="107"/>
      <c r="J104" s="107"/>
      <c r="K104" s="148"/>
      <c r="L104" s="107"/>
      <c r="M104" s="107"/>
      <c r="N104" s="107"/>
      <c r="O104" s="107"/>
      <c r="P104" s="107"/>
      <c r="Q104" s="107"/>
    </row>
    <row r="105" spans="1:17" s="165" customFormat="1" ht="26.4" x14ac:dyDescent="0.25">
      <c r="A105" s="181" t="s">
        <v>398</v>
      </c>
      <c r="B105" s="174" t="s">
        <v>953</v>
      </c>
      <c r="C105" s="174"/>
      <c r="D105" s="174" t="s">
        <v>954</v>
      </c>
      <c r="E105" s="169" t="s">
        <v>59</v>
      </c>
      <c r="F105" s="204">
        <v>0</v>
      </c>
      <c r="G105" s="147"/>
      <c r="H105" s="107"/>
      <c r="I105" s="107"/>
      <c r="J105" s="107"/>
      <c r="K105" s="148"/>
      <c r="L105" s="107"/>
      <c r="M105" s="107"/>
      <c r="N105" s="107"/>
      <c r="O105" s="107"/>
      <c r="P105" s="107"/>
      <c r="Q105" s="107"/>
    </row>
    <row r="106" spans="1:17" s="165" customFormat="1" ht="26.4" x14ac:dyDescent="0.25">
      <c r="A106" s="181" t="s">
        <v>791</v>
      </c>
      <c r="B106" s="177" t="s">
        <v>901</v>
      </c>
      <c r="C106" s="177" t="s">
        <v>899</v>
      </c>
      <c r="D106" s="177" t="s">
        <v>902</v>
      </c>
      <c r="E106" s="169" t="s">
        <v>56</v>
      </c>
      <c r="F106" s="204">
        <v>50</v>
      </c>
      <c r="G106" s="147"/>
      <c r="H106" s="107"/>
      <c r="I106" s="107"/>
      <c r="J106" s="107"/>
      <c r="K106" s="148"/>
      <c r="L106" s="107"/>
      <c r="M106" s="107"/>
      <c r="N106" s="107"/>
      <c r="O106" s="107"/>
      <c r="P106" s="107"/>
      <c r="Q106" s="107"/>
    </row>
    <row r="107" spans="1:17" s="165" customFormat="1" ht="26.4" x14ac:dyDescent="0.25">
      <c r="A107" s="181" t="s">
        <v>792</v>
      </c>
      <c r="B107" s="167" t="s">
        <v>901</v>
      </c>
      <c r="C107" s="167" t="s">
        <v>899</v>
      </c>
      <c r="D107" s="167" t="s">
        <v>903</v>
      </c>
      <c r="E107" s="169" t="s">
        <v>56</v>
      </c>
      <c r="F107" s="208">
        <v>50</v>
      </c>
      <c r="G107" s="147"/>
      <c r="H107" s="107"/>
      <c r="I107" s="107"/>
      <c r="J107" s="107"/>
      <c r="K107" s="148"/>
      <c r="L107" s="107"/>
      <c r="M107" s="107"/>
      <c r="N107" s="107"/>
      <c r="O107" s="107"/>
      <c r="P107" s="107"/>
      <c r="Q107" s="107"/>
    </row>
    <row r="108" spans="1:17" s="165" customFormat="1" ht="26.4" x14ac:dyDescent="0.25">
      <c r="A108" s="181" t="s">
        <v>793</v>
      </c>
      <c r="B108" s="168" t="s">
        <v>901</v>
      </c>
      <c r="C108" s="168" t="s">
        <v>899</v>
      </c>
      <c r="D108" s="168" t="s">
        <v>904</v>
      </c>
      <c r="E108" s="169" t="s">
        <v>56</v>
      </c>
      <c r="F108" s="208">
        <v>12</v>
      </c>
      <c r="G108" s="147"/>
      <c r="H108" s="107"/>
      <c r="I108" s="107"/>
      <c r="J108" s="107"/>
      <c r="K108" s="148"/>
      <c r="L108" s="107"/>
      <c r="M108" s="107"/>
      <c r="N108" s="107"/>
      <c r="O108" s="107"/>
      <c r="P108" s="107"/>
      <c r="Q108" s="107"/>
    </row>
    <row r="109" spans="1:17" s="165" customFormat="1" ht="26.4" x14ac:dyDescent="0.25">
      <c r="A109" s="181" t="s">
        <v>794</v>
      </c>
      <c r="B109" s="168" t="s">
        <v>907</v>
      </c>
      <c r="C109" s="168" t="s">
        <v>908</v>
      </c>
      <c r="D109" s="168" t="s">
        <v>909</v>
      </c>
      <c r="E109" s="169" t="s">
        <v>59</v>
      </c>
      <c r="F109" s="208">
        <v>1</v>
      </c>
      <c r="G109" s="147"/>
      <c r="H109" s="107"/>
      <c r="I109" s="107"/>
      <c r="J109" s="107"/>
      <c r="K109" s="148"/>
      <c r="L109" s="107"/>
      <c r="M109" s="107"/>
      <c r="N109" s="107"/>
      <c r="O109" s="107"/>
      <c r="P109" s="107"/>
      <c r="Q109" s="107"/>
    </row>
    <row r="110" spans="1:17" s="165" customFormat="1" ht="26.4" x14ac:dyDescent="0.25">
      <c r="A110" s="181" t="s">
        <v>795</v>
      </c>
      <c r="B110" s="168" t="s">
        <v>907</v>
      </c>
      <c r="C110" s="168" t="s">
        <v>908</v>
      </c>
      <c r="D110" s="168" t="s">
        <v>910</v>
      </c>
      <c r="E110" s="169" t="s">
        <v>59</v>
      </c>
      <c r="F110" s="208">
        <v>1</v>
      </c>
      <c r="G110" s="147"/>
      <c r="H110" s="107"/>
      <c r="I110" s="107"/>
      <c r="J110" s="107"/>
      <c r="K110" s="148"/>
      <c r="L110" s="107"/>
      <c r="M110" s="107"/>
      <c r="N110" s="107"/>
      <c r="O110" s="107"/>
      <c r="P110" s="107"/>
      <c r="Q110" s="107"/>
    </row>
    <row r="111" spans="1:17" s="165" customFormat="1" x14ac:dyDescent="0.25">
      <c r="A111" s="181" t="s">
        <v>796</v>
      </c>
      <c r="B111" s="167" t="s">
        <v>942</v>
      </c>
      <c r="C111" s="167" t="s">
        <v>895</v>
      </c>
      <c r="D111" s="167" t="s">
        <v>943</v>
      </c>
      <c r="E111" s="169" t="s">
        <v>56</v>
      </c>
      <c r="F111" s="208">
        <v>50</v>
      </c>
      <c r="G111" s="147"/>
      <c r="H111" s="107"/>
      <c r="I111" s="107"/>
      <c r="J111" s="107"/>
      <c r="K111" s="148"/>
      <c r="L111" s="107"/>
      <c r="M111" s="107"/>
      <c r="N111" s="107"/>
      <c r="O111" s="107"/>
      <c r="P111" s="107"/>
      <c r="Q111" s="107"/>
    </row>
    <row r="112" spans="1:17" s="165" customFormat="1" x14ac:dyDescent="0.25">
      <c r="A112" s="181" t="s">
        <v>797</v>
      </c>
      <c r="B112" s="168" t="s">
        <v>942</v>
      </c>
      <c r="C112" s="168" t="s">
        <v>895</v>
      </c>
      <c r="D112" s="168" t="s">
        <v>944</v>
      </c>
      <c r="E112" s="169" t="s">
        <v>56</v>
      </c>
      <c r="F112" s="208">
        <v>43</v>
      </c>
      <c r="G112" s="147"/>
      <c r="H112" s="107"/>
      <c r="I112" s="107"/>
      <c r="J112" s="107"/>
      <c r="K112" s="148"/>
      <c r="L112" s="107"/>
      <c r="M112" s="107"/>
      <c r="N112" s="107"/>
      <c r="O112" s="107"/>
      <c r="P112" s="107"/>
      <c r="Q112" s="107"/>
    </row>
    <row r="113" spans="1:17" s="165" customFormat="1" ht="39.6" x14ac:dyDescent="0.25">
      <c r="A113" s="181" t="s">
        <v>798</v>
      </c>
      <c r="B113" s="168" t="s">
        <v>947</v>
      </c>
      <c r="C113" s="168" t="s">
        <v>948</v>
      </c>
      <c r="D113" s="168" t="s">
        <v>955</v>
      </c>
      <c r="E113" s="169" t="s">
        <v>56</v>
      </c>
      <c r="F113" s="208">
        <v>7</v>
      </c>
      <c r="G113" s="147"/>
      <c r="H113" s="107"/>
      <c r="I113" s="107"/>
      <c r="J113" s="107"/>
      <c r="K113" s="148"/>
      <c r="L113" s="107"/>
      <c r="M113" s="107"/>
      <c r="N113" s="107"/>
      <c r="O113" s="107"/>
      <c r="P113" s="107"/>
      <c r="Q113" s="107"/>
    </row>
    <row r="114" spans="1:17" s="165" customFormat="1" ht="39.6" x14ac:dyDescent="0.25">
      <c r="A114" s="181" t="s">
        <v>799</v>
      </c>
      <c r="B114" s="168" t="s">
        <v>947</v>
      </c>
      <c r="C114" s="168" t="s">
        <v>948</v>
      </c>
      <c r="D114" s="168" t="s">
        <v>949</v>
      </c>
      <c r="E114" s="169" t="s">
        <v>56</v>
      </c>
      <c r="F114" s="208">
        <v>12</v>
      </c>
      <c r="G114" s="147"/>
      <c r="H114" s="107"/>
      <c r="I114" s="107"/>
      <c r="J114" s="107"/>
      <c r="K114" s="148"/>
      <c r="L114" s="107"/>
      <c r="M114" s="107"/>
      <c r="N114" s="107"/>
      <c r="O114" s="107"/>
      <c r="P114" s="107"/>
      <c r="Q114" s="107"/>
    </row>
    <row r="115" spans="1:17" s="165" customFormat="1" x14ac:dyDescent="0.25">
      <c r="A115" s="181" t="s">
        <v>800</v>
      </c>
      <c r="B115" s="167" t="s">
        <v>918</v>
      </c>
      <c r="C115" s="167" t="s">
        <v>855</v>
      </c>
      <c r="D115" s="167" t="s">
        <v>956</v>
      </c>
      <c r="E115" s="169" t="s">
        <v>59</v>
      </c>
      <c r="F115" s="208">
        <v>1</v>
      </c>
      <c r="G115" s="147"/>
      <c r="H115" s="107"/>
      <c r="I115" s="107"/>
      <c r="J115" s="107"/>
      <c r="K115" s="148"/>
      <c r="L115" s="107"/>
      <c r="M115" s="107"/>
      <c r="N115" s="107"/>
      <c r="O115" s="107"/>
      <c r="P115" s="107"/>
      <c r="Q115" s="107"/>
    </row>
    <row r="116" spans="1:17" s="165" customFormat="1" ht="26.4" x14ac:dyDescent="0.25">
      <c r="A116" s="181" t="s">
        <v>801</v>
      </c>
      <c r="B116" s="168" t="s">
        <v>921</v>
      </c>
      <c r="C116" s="168" t="s">
        <v>855</v>
      </c>
      <c r="D116" s="168" t="s">
        <v>856</v>
      </c>
      <c r="E116" s="169" t="s">
        <v>347</v>
      </c>
      <c r="F116" s="208">
        <v>4</v>
      </c>
      <c r="G116" s="147"/>
      <c r="H116" s="107"/>
      <c r="I116" s="107"/>
      <c r="J116" s="107"/>
      <c r="K116" s="148"/>
      <c r="L116" s="107"/>
      <c r="M116" s="107"/>
      <c r="N116" s="107"/>
      <c r="O116" s="107"/>
      <c r="P116" s="107"/>
      <c r="Q116" s="107"/>
    </row>
    <row r="117" spans="1:17" s="165" customFormat="1" ht="26.4" x14ac:dyDescent="0.25">
      <c r="A117" s="181" t="s">
        <v>802</v>
      </c>
      <c r="B117" s="168" t="s">
        <v>922</v>
      </c>
      <c r="C117" s="168" t="s">
        <v>855</v>
      </c>
      <c r="D117" s="168" t="s">
        <v>856</v>
      </c>
      <c r="E117" s="169" t="s">
        <v>347</v>
      </c>
      <c r="F117" s="208">
        <v>2</v>
      </c>
      <c r="G117" s="147"/>
      <c r="H117" s="107"/>
      <c r="I117" s="107"/>
      <c r="J117" s="107"/>
      <c r="K117" s="148"/>
      <c r="L117" s="107"/>
      <c r="M117" s="107"/>
      <c r="N117" s="107"/>
      <c r="O117" s="107"/>
      <c r="P117" s="107"/>
      <c r="Q117" s="107"/>
    </row>
    <row r="118" spans="1:17" s="165" customFormat="1" ht="26.4" x14ac:dyDescent="0.25">
      <c r="A118" s="181" t="s">
        <v>803</v>
      </c>
      <c r="B118" s="168" t="s">
        <v>923</v>
      </c>
      <c r="C118" s="168" t="s">
        <v>855</v>
      </c>
      <c r="D118" s="168" t="s">
        <v>858</v>
      </c>
      <c r="E118" s="169" t="s">
        <v>347</v>
      </c>
      <c r="F118" s="208">
        <v>1</v>
      </c>
      <c r="G118" s="147"/>
      <c r="H118" s="107"/>
      <c r="I118" s="107"/>
      <c r="J118" s="107"/>
      <c r="K118" s="148"/>
      <c r="L118" s="107"/>
      <c r="M118" s="107"/>
      <c r="N118" s="107"/>
      <c r="O118" s="107"/>
      <c r="P118" s="107"/>
      <c r="Q118" s="107"/>
    </row>
    <row r="119" spans="1:17" s="165" customFormat="1" ht="26.4" x14ac:dyDescent="0.25">
      <c r="A119" s="181" t="s">
        <v>804</v>
      </c>
      <c r="B119" s="168" t="s">
        <v>924</v>
      </c>
      <c r="C119" s="168" t="s">
        <v>855</v>
      </c>
      <c r="D119" s="168" t="s">
        <v>879</v>
      </c>
      <c r="E119" s="169" t="s">
        <v>347</v>
      </c>
      <c r="F119" s="208">
        <v>1</v>
      </c>
      <c r="G119" s="147"/>
      <c r="H119" s="107"/>
      <c r="I119" s="107"/>
      <c r="J119" s="107"/>
      <c r="K119" s="148"/>
      <c r="L119" s="107"/>
      <c r="M119" s="107"/>
      <c r="N119" s="107"/>
      <c r="O119" s="107"/>
      <c r="P119" s="107"/>
      <c r="Q119" s="107"/>
    </row>
    <row r="120" spans="1:17" s="165" customFormat="1" ht="26.4" x14ac:dyDescent="0.25">
      <c r="A120" s="181" t="s">
        <v>805</v>
      </c>
      <c r="B120" s="168" t="s">
        <v>957</v>
      </c>
      <c r="C120" s="168" t="s">
        <v>958</v>
      </c>
      <c r="D120" s="168" t="s">
        <v>959</v>
      </c>
      <c r="E120" s="169" t="s">
        <v>347</v>
      </c>
      <c r="F120" s="208">
        <v>1</v>
      </c>
      <c r="G120" s="147"/>
      <c r="H120" s="107"/>
      <c r="I120" s="107"/>
      <c r="J120" s="107"/>
      <c r="K120" s="148"/>
      <c r="L120" s="107"/>
      <c r="M120" s="107"/>
      <c r="N120" s="107"/>
      <c r="O120" s="107"/>
      <c r="P120" s="107"/>
      <c r="Q120" s="107"/>
    </row>
    <row r="121" spans="1:17" s="165" customFormat="1" ht="26.4" x14ac:dyDescent="0.25">
      <c r="A121" s="181" t="s">
        <v>806</v>
      </c>
      <c r="B121" s="168" t="s">
        <v>957</v>
      </c>
      <c r="C121" s="168" t="s">
        <v>958</v>
      </c>
      <c r="D121" s="168" t="s">
        <v>960</v>
      </c>
      <c r="E121" s="169" t="s">
        <v>347</v>
      </c>
      <c r="F121" s="208">
        <v>2</v>
      </c>
      <c r="G121" s="147"/>
      <c r="H121" s="107"/>
      <c r="I121" s="107"/>
      <c r="J121" s="107"/>
      <c r="K121" s="148"/>
      <c r="L121" s="107"/>
      <c r="M121" s="107"/>
      <c r="N121" s="107"/>
      <c r="O121" s="107"/>
      <c r="P121" s="107"/>
      <c r="Q121" s="107"/>
    </row>
    <row r="122" spans="1:17" s="165" customFormat="1" ht="26.4" x14ac:dyDescent="0.25">
      <c r="A122" s="181" t="s">
        <v>807</v>
      </c>
      <c r="B122" s="168" t="s">
        <v>957</v>
      </c>
      <c r="C122" s="168" t="s">
        <v>958</v>
      </c>
      <c r="D122" s="168" t="s">
        <v>961</v>
      </c>
      <c r="E122" s="169" t="s">
        <v>347</v>
      </c>
      <c r="F122" s="208">
        <v>1</v>
      </c>
      <c r="G122" s="147"/>
      <c r="H122" s="107"/>
      <c r="I122" s="107"/>
      <c r="J122" s="107"/>
      <c r="K122" s="148"/>
      <c r="L122" s="107"/>
      <c r="M122" s="107"/>
      <c r="N122" s="107"/>
      <c r="O122" s="107"/>
      <c r="P122" s="107"/>
      <c r="Q122" s="107"/>
    </row>
    <row r="123" spans="1:17" s="165" customFormat="1" x14ac:dyDescent="0.25">
      <c r="A123" s="181" t="s">
        <v>808</v>
      </c>
      <c r="B123" s="168" t="s">
        <v>928</v>
      </c>
      <c r="C123" s="168" t="s">
        <v>929</v>
      </c>
      <c r="D123" s="168" t="s">
        <v>856</v>
      </c>
      <c r="E123" s="169" t="s">
        <v>347</v>
      </c>
      <c r="F123" s="208">
        <v>4</v>
      </c>
      <c r="G123" s="147"/>
      <c r="H123" s="107"/>
      <c r="I123" s="107"/>
      <c r="J123" s="107"/>
      <c r="K123" s="148"/>
      <c r="L123" s="107"/>
      <c r="M123" s="107"/>
      <c r="N123" s="107"/>
      <c r="O123" s="107"/>
      <c r="P123" s="107"/>
      <c r="Q123" s="107"/>
    </row>
    <row r="124" spans="1:17" s="165" customFormat="1" ht="39.6" x14ac:dyDescent="0.25">
      <c r="A124" s="181" t="s">
        <v>809</v>
      </c>
      <c r="B124" s="168" t="s">
        <v>934</v>
      </c>
      <c r="C124" s="168" t="s">
        <v>935</v>
      </c>
      <c r="D124" s="168"/>
      <c r="E124" s="169" t="s">
        <v>936</v>
      </c>
      <c r="F124" s="208">
        <v>4</v>
      </c>
      <c r="G124" s="147"/>
      <c r="H124" s="107"/>
      <c r="I124" s="107"/>
      <c r="J124" s="107"/>
      <c r="K124" s="148"/>
      <c r="L124" s="107"/>
      <c r="M124" s="107"/>
      <c r="N124" s="107"/>
      <c r="O124" s="107"/>
      <c r="P124" s="107"/>
      <c r="Q124" s="107"/>
    </row>
    <row r="125" spans="1:17" s="165" customFormat="1" ht="26.4" x14ac:dyDescent="0.25">
      <c r="A125" s="181" t="s">
        <v>810</v>
      </c>
      <c r="B125" s="168" t="s">
        <v>937</v>
      </c>
      <c r="C125" s="168"/>
      <c r="D125" s="168"/>
      <c r="E125" s="169" t="s">
        <v>59</v>
      </c>
      <c r="F125" s="208">
        <v>1</v>
      </c>
      <c r="G125" s="147"/>
      <c r="H125" s="107"/>
      <c r="I125" s="107"/>
      <c r="J125" s="107"/>
      <c r="K125" s="148"/>
      <c r="L125" s="107"/>
      <c r="M125" s="107"/>
      <c r="N125" s="107"/>
      <c r="O125" s="107"/>
      <c r="P125" s="107"/>
      <c r="Q125" s="107"/>
    </row>
    <row r="126" spans="1:17" s="165" customFormat="1" ht="26.4" x14ac:dyDescent="0.25">
      <c r="A126" s="181" t="s">
        <v>811</v>
      </c>
      <c r="B126" s="167" t="s">
        <v>938</v>
      </c>
      <c r="C126" s="167"/>
      <c r="D126" s="167" t="s">
        <v>879</v>
      </c>
      <c r="E126" s="169" t="s">
        <v>59</v>
      </c>
      <c r="F126" s="208">
        <v>1</v>
      </c>
      <c r="G126" s="147"/>
      <c r="H126" s="107"/>
      <c r="I126" s="107"/>
      <c r="J126" s="107"/>
      <c r="K126" s="148"/>
      <c r="L126" s="107"/>
      <c r="M126" s="107"/>
      <c r="N126" s="107"/>
      <c r="O126" s="107"/>
      <c r="P126" s="107"/>
      <c r="Q126" s="107"/>
    </row>
    <row r="127" spans="1:17" s="165" customFormat="1" x14ac:dyDescent="0.25">
      <c r="A127" s="181" t="s">
        <v>816</v>
      </c>
      <c r="B127" s="167" t="s">
        <v>962</v>
      </c>
      <c r="C127" s="174"/>
      <c r="D127" s="174"/>
      <c r="E127" s="198" t="s">
        <v>963</v>
      </c>
      <c r="F127" s="207">
        <v>3</v>
      </c>
      <c r="G127" s="147"/>
      <c r="H127" s="107"/>
      <c r="I127" s="107"/>
      <c r="J127" s="107"/>
      <c r="K127" s="148"/>
      <c r="L127" s="107"/>
      <c r="M127" s="107"/>
      <c r="N127" s="107"/>
      <c r="O127" s="107"/>
      <c r="P127" s="107"/>
      <c r="Q127" s="107"/>
    </row>
    <row r="128" spans="1:17" s="165" customFormat="1" ht="52.8" x14ac:dyDescent="0.25">
      <c r="A128" s="181" t="s">
        <v>817</v>
      </c>
      <c r="B128" s="193" t="s">
        <v>757</v>
      </c>
      <c r="C128" s="168"/>
      <c r="D128" s="168"/>
      <c r="E128" s="169" t="s">
        <v>59</v>
      </c>
      <c r="F128" s="204">
        <v>1</v>
      </c>
      <c r="G128" s="147"/>
      <c r="H128" s="107"/>
      <c r="I128" s="107"/>
      <c r="J128" s="107"/>
      <c r="K128" s="148"/>
      <c r="L128" s="107"/>
      <c r="M128" s="107"/>
      <c r="N128" s="107"/>
      <c r="O128" s="107"/>
      <c r="P128" s="107"/>
      <c r="Q128" s="107"/>
    </row>
    <row r="129" spans="1:17" s="165" customFormat="1" ht="26.4" x14ac:dyDescent="0.25">
      <c r="A129" s="191" t="s">
        <v>692</v>
      </c>
      <c r="B129" s="190" t="s">
        <v>964</v>
      </c>
      <c r="C129" s="168"/>
      <c r="D129" s="168"/>
      <c r="E129" s="169"/>
      <c r="F129" s="204"/>
      <c r="G129" s="147"/>
      <c r="H129" s="107"/>
      <c r="I129" s="107"/>
      <c r="J129" s="107"/>
      <c r="K129" s="148"/>
      <c r="L129" s="107"/>
      <c r="M129" s="107"/>
      <c r="N129" s="107"/>
      <c r="O129" s="107"/>
      <c r="P129" s="107"/>
      <c r="Q129" s="107"/>
    </row>
    <row r="130" spans="1:17" s="165" customFormat="1" ht="39.6" x14ac:dyDescent="0.25">
      <c r="A130" s="166" t="s">
        <v>820</v>
      </c>
      <c r="B130" s="168" t="s">
        <v>965</v>
      </c>
      <c r="C130" s="168" t="s">
        <v>966</v>
      </c>
      <c r="D130" s="168" t="s">
        <v>967</v>
      </c>
      <c r="E130" s="169" t="s">
        <v>59</v>
      </c>
      <c r="F130" s="204">
        <v>1</v>
      </c>
      <c r="G130" s="147"/>
      <c r="H130" s="107"/>
      <c r="I130" s="107"/>
      <c r="J130" s="107"/>
      <c r="K130" s="148"/>
      <c r="L130" s="107"/>
      <c r="M130" s="107"/>
      <c r="N130" s="107"/>
      <c r="O130" s="107"/>
      <c r="P130" s="107"/>
      <c r="Q130" s="107"/>
    </row>
    <row r="131" spans="1:17" s="165" customFormat="1" ht="39.6" x14ac:dyDescent="0.25">
      <c r="A131" s="166" t="s">
        <v>821</v>
      </c>
      <c r="B131" s="168" t="s">
        <v>968</v>
      </c>
      <c r="C131" s="168" t="s">
        <v>969</v>
      </c>
      <c r="D131" s="168" t="s">
        <v>967</v>
      </c>
      <c r="E131" s="169" t="s">
        <v>59</v>
      </c>
      <c r="F131" s="204">
        <v>1</v>
      </c>
      <c r="G131" s="147"/>
      <c r="H131" s="107"/>
      <c r="I131" s="107"/>
      <c r="J131" s="107"/>
      <c r="K131" s="148"/>
      <c r="L131" s="107"/>
      <c r="M131" s="107"/>
      <c r="N131" s="107"/>
      <c r="O131" s="107"/>
      <c r="P131" s="107"/>
      <c r="Q131" s="107"/>
    </row>
    <row r="132" spans="1:17" s="165" customFormat="1" ht="26.4" x14ac:dyDescent="0.25">
      <c r="A132" s="166" t="s">
        <v>822</v>
      </c>
      <c r="B132" s="168" t="s">
        <v>898</v>
      </c>
      <c r="C132" s="168" t="s">
        <v>899</v>
      </c>
      <c r="D132" s="168" t="s">
        <v>900</v>
      </c>
      <c r="E132" s="169" t="s">
        <v>56</v>
      </c>
      <c r="F132" s="204">
        <v>5</v>
      </c>
      <c r="G132" s="147"/>
      <c r="H132" s="107"/>
      <c r="I132" s="107"/>
      <c r="J132" s="107"/>
      <c r="K132" s="148"/>
      <c r="L132" s="107"/>
      <c r="M132" s="107"/>
      <c r="N132" s="107"/>
      <c r="O132" s="107"/>
      <c r="P132" s="107"/>
      <c r="Q132" s="107"/>
    </row>
    <row r="133" spans="1:17" s="165" customFormat="1" ht="26.4" x14ac:dyDescent="0.25">
      <c r="A133" s="166" t="s">
        <v>823</v>
      </c>
      <c r="B133" s="168" t="s">
        <v>898</v>
      </c>
      <c r="C133" s="168" t="s">
        <v>899</v>
      </c>
      <c r="D133" s="168" t="s">
        <v>902</v>
      </c>
      <c r="E133" s="169" t="s">
        <v>56</v>
      </c>
      <c r="F133" s="204">
        <v>55</v>
      </c>
      <c r="G133" s="147"/>
      <c r="H133" s="107"/>
      <c r="I133" s="107"/>
      <c r="J133" s="107"/>
      <c r="K133" s="148"/>
      <c r="L133" s="107"/>
      <c r="M133" s="107"/>
      <c r="N133" s="107"/>
      <c r="O133" s="107"/>
      <c r="P133" s="107"/>
      <c r="Q133" s="107"/>
    </row>
    <row r="134" spans="1:17" s="165" customFormat="1" ht="26.4" x14ac:dyDescent="0.25">
      <c r="A134" s="166" t="s">
        <v>824</v>
      </c>
      <c r="B134" s="167" t="s">
        <v>898</v>
      </c>
      <c r="C134" s="174" t="s">
        <v>899</v>
      </c>
      <c r="D134" s="174" t="s">
        <v>903</v>
      </c>
      <c r="E134" s="198" t="s">
        <v>56</v>
      </c>
      <c r="F134" s="207">
        <v>35</v>
      </c>
      <c r="G134" s="147"/>
      <c r="H134" s="107"/>
      <c r="I134" s="107"/>
      <c r="J134" s="107"/>
      <c r="K134" s="148"/>
      <c r="L134" s="107"/>
      <c r="M134" s="107"/>
      <c r="N134" s="107"/>
      <c r="O134" s="107"/>
      <c r="P134" s="107"/>
      <c r="Q134" s="107"/>
    </row>
    <row r="135" spans="1:17" s="165" customFormat="1" ht="26.4" x14ac:dyDescent="0.25">
      <c r="A135" s="166" t="s">
        <v>825</v>
      </c>
      <c r="B135" s="168" t="s">
        <v>901</v>
      </c>
      <c r="C135" s="168" t="s">
        <v>899</v>
      </c>
      <c r="D135" s="168" t="s">
        <v>904</v>
      </c>
      <c r="E135" s="169" t="s">
        <v>56</v>
      </c>
      <c r="F135" s="204">
        <v>7</v>
      </c>
      <c r="G135" s="147"/>
      <c r="H135" s="107"/>
      <c r="I135" s="107"/>
      <c r="J135" s="107"/>
      <c r="K135" s="148"/>
      <c r="L135" s="107"/>
      <c r="M135" s="107"/>
      <c r="N135" s="107"/>
      <c r="O135" s="107"/>
      <c r="P135" s="107"/>
      <c r="Q135" s="107"/>
    </row>
    <row r="136" spans="1:17" s="165" customFormat="1" ht="26.4" x14ac:dyDescent="0.25">
      <c r="A136" s="166" t="s">
        <v>826</v>
      </c>
      <c r="B136" s="168" t="s">
        <v>907</v>
      </c>
      <c r="C136" s="168" t="s">
        <v>908</v>
      </c>
      <c r="D136" s="168" t="s">
        <v>909</v>
      </c>
      <c r="E136" s="169" t="s">
        <v>59</v>
      </c>
      <c r="F136" s="204">
        <v>1</v>
      </c>
      <c r="G136" s="147"/>
      <c r="H136" s="107"/>
      <c r="I136" s="107"/>
      <c r="J136" s="107"/>
      <c r="K136" s="148"/>
      <c r="L136" s="107"/>
      <c r="M136" s="107"/>
      <c r="N136" s="107"/>
      <c r="O136" s="107"/>
      <c r="P136" s="107"/>
      <c r="Q136" s="107"/>
    </row>
    <row r="137" spans="1:17" s="165" customFormat="1" ht="26.4" x14ac:dyDescent="0.25">
      <c r="A137" s="166" t="s">
        <v>827</v>
      </c>
      <c r="B137" s="174" t="s">
        <v>907</v>
      </c>
      <c r="C137" s="174" t="s">
        <v>908</v>
      </c>
      <c r="D137" s="174" t="s">
        <v>910</v>
      </c>
      <c r="E137" s="169" t="s">
        <v>59</v>
      </c>
      <c r="F137" s="205">
        <v>1</v>
      </c>
      <c r="G137" s="147"/>
      <c r="H137" s="107"/>
      <c r="I137" s="107"/>
      <c r="J137" s="107"/>
      <c r="K137" s="148"/>
      <c r="L137" s="107"/>
      <c r="M137" s="107"/>
      <c r="N137" s="107"/>
      <c r="O137" s="107"/>
      <c r="P137" s="107"/>
      <c r="Q137" s="107"/>
    </row>
    <row r="138" spans="1:17" s="165" customFormat="1" ht="26.4" x14ac:dyDescent="0.25">
      <c r="A138" s="166" t="s">
        <v>828</v>
      </c>
      <c r="B138" s="174" t="s">
        <v>970</v>
      </c>
      <c r="C138" s="174" t="s">
        <v>895</v>
      </c>
      <c r="D138" s="174" t="s">
        <v>912</v>
      </c>
      <c r="E138" s="198" t="s">
        <v>56</v>
      </c>
      <c r="F138" s="205">
        <v>5</v>
      </c>
      <c r="G138" s="147"/>
      <c r="H138" s="107"/>
      <c r="I138" s="107"/>
      <c r="J138" s="107"/>
      <c r="K138" s="148"/>
      <c r="L138" s="107"/>
      <c r="M138" s="107"/>
      <c r="N138" s="107"/>
      <c r="O138" s="107"/>
      <c r="P138" s="107"/>
      <c r="Q138" s="107"/>
    </row>
    <row r="139" spans="1:17" s="165" customFormat="1" ht="26.4" x14ac:dyDescent="0.25">
      <c r="A139" s="166" t="s">
        <v>829</v>
      </c>
      <c r="B139" s="174" t="s">
        <v>970</v>
      </c>
      <c r="C139" s="174" t="s">
        <v>895</v>
      </c>
      <c r="D139" s="174" t="s">
        <v>913</v>
      </c>
      <c r="E139" s="198" t="s">
        <v>56</v>
      </c>
      <c r="F139" s="205">
        <v>55</v>
      </c>
      <c r="G139" s="147"/>
      <c r="H139" s="107"/>
      <c r="I139" s="107"/>
      <c r="J139" s="107"/>
      <c r="K139" s="148"/>
      <c r="L139" s="107"/>
      <c r="M139" s="107"/>
      <c r="N139" s="107"/>
      <c r="O139" s="107"/>
      <c r="P139" s="107"/>
      <c r="Q139" s="107"/>
    </row>
    <row r="140" spans="1:17" s="165" customFormat="1" ht="26.4" x14ac:dyDescent="0.25">
      <c r="A140" s="166" t="s">
        <v>830</v>
      </c>
      <c r="B140" s="174" t="s">
        <v>970</v>
      </c>
      <c r="C140" s="174" t="s">
        <v>895</v>
      </c>
      <c r="D140" s="174" t="s">
        <v>914</v>
      </c>
      <c r="E140" s="198" t="s">
        <v>56</v>
      </c>
      <c r="F140" s="205">
        <v>35</v>
      </c>
      <c r="G140" s="147"/>
      <c r="H140" s="107"/>
      <c r="I140" s="107"/>
      <c r="J140" s="107"/>
      <c r="K140" s="148"/>
      <c r="L140" s="107"/>
      <c r="M140" s="107"/>
      <c r="N140" s="107"/>
      <c r="O140" s="107"/>
      <c r="P140" s="107"/>
      <c r="Q140" s="107"/>
    </row>
    <row r="141" spans="1:17" s="165" customFormat="1" ht="26.4" x14ac:dyDescent="0.25">
      <c r="A141" s="166" t="s">
        <v>831</v>
      </c>
      <c r="B141" s="174" t="s">
        <v>970</v>
      </c>
      <c r="C141" s="174" t="s">
        <v>895</v>
      </c>
      <c r="D141" s="174" t="s">
        <v>915</v>
      </c>
      <c r="E141" s="198" t="s">
        <v>56</v>
      </c>
      <c r="F141" s="205">
        <v>7</v>
      </c>
      <c r="G141" s="147"/>
      <c r="H141" s="107"/>
      <c r="I141" s="107"/>
      <c r="J141" s="107"/>
      <c r="K141" s="148"/>
      <c r="L141" s="107"/>
      <c r="M141" s="107"/>
      <c r="N141" s="107"/>
      <c r="O141" s="107"/>
      <c r="P141" s="107"/>
      <c r="Q141" s="107"/>
    </row>
    <row r="142" spans="1:17" s="9" customFormat="1" x14ac:dyDescent="0.25">
      <c r="A142" s="166" t="s">
        <v>832</v>
      </c>
      <c r="B142" s="65" t="s">
        <v>918</v>
      </c>
      <c r="C142" s="65" t="s">
        <v>855</v>
      </c>
      <c r="D142" s="65" t="s">
        <v>956</v>
      </c>
      <c r="E142" s="199" t="s">
        <v>59</v>
      </c>
      <c r="F142" s="209">
        <v>1</v>
      </c>
      <c r="G142" s="147"/>
      <c r="H142" s="107"/>
      <c r="I142" s="107"/>
      <c r="J142" s="107"/>
      <c r="K142" s="148"/>
      <c r="L142" s="107"/>
      <c r="M142" s="107"/>
      <c r="N142" s="107"/>
      <c r="O142" s="107"/>
      <c r="P142" s="107"/>
      <c r="Q142" s="107"/>
    </row>
    <row r="143" spans="1:17" s="9" customFormat="1" ht="26.4" x14ac:dyDescent="0.25">
      <c r="A143" s="166" t="s">
        <v>833</v>
      </c>
      <c r="B143" s="65" t="s">
        <v>921</v>
      </c>
      <c r="C143" s="65" t="s">
        <v>855</v>
      </c>
      <c r="D143" s="65" t="s">
        <v>856</v>
      </c>
      <c r="E143" s="199" t="s">
        <v>347</v>
      </c>
      <c r="F143" s="209">
        <v>16</v>
      </c>
      <c r="G143" s="147"/>
      <c r="H143" s="107"/>
      <c r="I143" s="107"/>
      <c r="J143" s="107"/>
      <c r="K143" s="148"/>
      <c r="L143" s="107"/>
      <c r="M143" s="107"/>
      <c r="N143" s="107"/>
      <c r="O143" s="107"/>
      <c r="P143" s="107"/>
      <c r="Q143" s="107"/>
    </row>
    <row r="144" spans="1:17" s="9" customFormat="1" ht="26.4" x14ac:dyDescent="0.25">
      <c r="A144" s="166" t="s">
        <v>980</v>
      </c>
      <c r="B144" s="65" t="s">
        <v>971</v>
      </c>
      <c r="C144" s="65" t="s">
        <v>855</v>
      </c>
      <c r="D144" s="65" t="s">
        <v>858</v>
      </c>
      <c r="E144" s="199" t="s">
        <v>347</v>
      </c>
      <c r="F144" s="209">
        <v>2</v>
      </c>
      <c r="G144" s="147"/>
      <c r="H144" s="107"/>
      <c r="I144" s="107"/>
      <c r="J144" s="107"/>
      <c r="K144" s="148"/>
      <c r="L144" s="107"/>
      <c r="M144" s="107"/>
      <c r="N144" s="107"/>
      <c r="O144" s="107"/>
      <c r="P144" s="107"/>
      <c r="Q144" s="107"/>
    </row>
    <row r="145" spans="1:17" s="9" customFormat="1" ht="26.4" x14ac:dyDescent="0.25">
      <c r="A145" s="166" t="s">
        <v>981</v>
      </c>
      <c r="B145" s="65" t="s">
        <v>937</v>
      </c>
      <c r="C145" s="65"/>
      <c r="D145" s="65"/>
      <c r="E145" s="199" t="s">
        <v>59</v>
      </c>
      <c r="F145" s="209">
        <v>1</v>
      </c>
      <c r="G145" s="147"/>
      <c r="H145" s="107"/>
      <c r="I145" s="107"/>
      <c r="J145" s="107"/>
      <c r="K145" s="148"/>
      <c r="L145" s="107"/>
      <c r="M145" s="107"/>
      <c r="N145" s="107"/>
      <c r="O145" s="107"/>
      <c r="P145" s="107"/>
      <c r="Q145" s="107"/>
    </row>
    <row r="146" spans="1:17" s="9" customFormat="1" ht="52.8" x14ac:dyDescent="0.25">
      <c r="A146" s="166" t="s">
        <v>982</v>
      </c>
      <c r="B146" s="193" t="s">
        <v>757</v>
      </c>
      <c r="C146" s="65"/>
      <c r="D146" s="65"/>
      <c r="E146" s="199" t="s">
        <v>59</v>
      </c>
      <c r="F146" s="209">
        <v>1</v>
      </c>
      <c r="G146" s="147"/>
      <c r="H146" s="107"/>
      <c r="I146" s="107"/>
      <c r="J146" s="107"/>
      <c r="K146" s="148"/>
      <c r="L146" s="107"/>
      <c r="M146" s="107"/>
      <c r="N146" s="107"/>
      <c r="O146" s="107"/>
      <c r="P146" s="107"/>
      <c r="Q146" s="107"/>
    </row>
    <row r="147" spans="1:17" s="9" customFormat="1" ht="26.4" x14ac:dyDescent="0.25">
      <c r="A147" s="200">
        <v>6</v>
      </c>
      <c r="B147" s="197" t="s">
        <v>972</v>
      </c>
      <c r="C147" s="65"/>
      <c r="D147" s="65"/>
      <c r="E147" s="199"/>
      <c r="F147" s="209"/>
      <c r="G147" s="147"/>
      <c r="H147" s="107"/>
      <c r="I147" s="107"/>
      <c r="J147" s="107"/>
      <c r="K147" s="148"/>
      <c r="L147" s="107"/>
      <c r="M147" s="107"/>
      <c r="N147" s="107"/>
      <c r="O147" s="107"/>
      <c r="P147" s="107"/>
      <c r="Q147" s="107"/>
    </row>
    <row r="148" spans="1:17" s="9" customFormat="1" ht="39.6" x14ac:dyDescent="0.25">
      <c r="A148" s="64" t="s">
        <v>983</v>
      </c>
      <c r="B148" s="65" t="s">
        <v>973</v>
      </c>
      <c r="C148" s="65"/>
      <c r="D148" s="65" t="s">
        <v>974</v>
      </c>
      <c r="E148" s="199" t="s">
        <v>59</v>
      </c>
      <c r="F148" s="209">
        <v>1</v>
      </c>
      <c r="G148" s="147"/>
      <c r="H148" s="107"/>
      <c r="I148" s="107"/>
      <c r="J148" s="107"/>
      <c r="K148" s="148"/>
      <c r="L148" s="107"/>
      <c r="M148" s="107"/>
      <c r="N148" s="107"/>
      <c r="O148" s="107"/>
      <c r="P148" s="107"/>
      <c r="Q148" s="107"/>
    </row>
    <row r="149" spans="1:17" s="9" customFormat="1" x14ac:dyDescent="0.25">
      <c r="A149" s="64" t="s">
        <v>984</v>
      </c>
      <c r="B149" s="65" t="s">
        <v>975</v>
      </c>
      <c r="C149" s="65"/>
      <c r="D149" s="65"/>
      <c r="E149" s="199" t="s">
        <v>59</v>
      </c>
      <c r="F149" s="209">
        <v>1</v>
      </c>
      <c r="G149" s="147"/>
      <c r="H149" s="107"/>
      <c r="I149" s="107"/>
      <c r="J149" s="107"/>
      <c r="K149" s="148"/>
      <c r="L149" s="107"/>
      <c r="M149" s="107"/>
      <c r="N149" s="107"/>
      <c r="O149" s="107"/>
      <c r="P149" s="107"/>
      <c r="Q149" s="107"/>
    </row>
    <row r="150" spans="1:17" s="9" customFormat="1" ht="26.4" x14ac:dyDescent="0.25">
      <c r="A150" s="64" t="s">
        <v>985</v>
      </c>
      <c r="B150" s="65" t="s">
        <v>901</v>
      </c>
      <c r="C150" s="65" t="s">
        <v>899</v>
      </c>
      <c r="D150" s="65" t="s">
        <v>900</v>
      </c>
      <c r="E150" s="199" t="s">
        <v>56</v>
      </c>
      <c r="F150" s="209">
        <v>20</v>
      </c>
      <c r="G150" s="147"/>
      <c r="H150" s="107"/>
      <c r="I150" s="107"/>
      <c r="J150" s="107"/>
      <c r="K150" s="148"/>
      <c r="L150" s="107"/>
      <c r="M150" s="107"/>
      <c r="N150" s="107"/>
      <c r="O150" s="107"/>
      <c r="P150" s="107"/>
      <c r="Q150" s="107"/>
    </row>
    <row r="151" spans="1:17" s="9" customFormat="1" ht="26.4" x14ac:dyDescent="0.25">
      <c r="A151" s="64" t="s">
        <v>986</v>
      </c>
      <c r="B151" s="65" t="s">
        <v>898</v>
      </c>
      <c r="C151" s="65" t="s">
        <v>899</v>
      </c>
      <c r="D151" s="65" t="s">
        <v>902</v>
      </c>
      <c r="E151" s="199" t="s">
        <v>56</v>
      </c>
      <c r="F151" s="209">
        <v>15</v>
      </c>
      <c r="G151" s="147"/>
      <c r="H151" s="107"/>
      <c r="I151" s="107"/>
      <c r="J151" s="107"/>
      <c r="K151" s="148"/>
      <c r="L151" s="107"/>
      <c r="M151" s="107"/>
      <c r="N151" s="107"/>
      <c r="O151" s="107"/>
      <c r="P151" s="107"/>
      <c r="Q151" s="107"/>
    </row>
    <row r="152" spans="1:17" s="9" customFormat="1" ht="26.4" x14ac:dyDescent="0.25">
      <c r="A152" s="64" t="s">
        <v>987</v>
      </c>
      <c r="B152" s="65" t="s">
        <v>901</v>
      </c>
      <c r="C152" s="65" t="s">
        <v>899</v>
      </c>
      <c r="D152" s="65" t="s">
        <v>902</v>
      </c>
      <c r="E152" s="199" t="s">
        <v>56</v>
      </c>
      <c r="F152" s="209">
        <v>25</v>
      </c>
      <c r="G152" s="147"/>
      <c r="H152" s="107"/>
      <c r="I152" s="107"/>
      <c r="J152" s="107"/>
      <c r="K152" s="148"/>
      <c r="L152" s="107"/>
      <c r="M152" s="107"/>
      <c r="N152" s="107"/>
      <c r="O152" s="107"/>
      <c r="P152" s="107"/>
      <c r="Q152" s="107"/>
    </row>
    <row r="153" spans="1:17" s="9" customFormat="1" ht="26.4" x14ac:dyDescent="0.25">
      <c r="A153" s="64" t="s">
        <v>988</v>
      </c>
      <c r="B153" s="65" t="s">
        <v>907</v>
      </c>
      <c r="C153" s="65" t="s">
        <v>908</v>
      </c>
      <c r="D153" s="65" t="s">
        <v>909</v>
      </c>
      <c r="E153" s="199" t="s">
        <v>59</v>
      </c>
      <c r="F153" s="209">
        <v>1</v>
      </c>
      <c r="G153" s="147"/>
      <c r="H153" s="107"/>
      <c r="I153" s="107"/>
      <c r="J153" s="107"/>
      <c r="K153" s="148"/>
      <c r="L153" s="107"/>
      <c r="M153" s="107"/>
      <c r="N153" s="107"/>
      <c r="O153" s="107"/>
      <c r="P153" s="107"/>
      <c r="Q153" s="107"/>
    </row>
    <row r="154" spans="1:17" s="9" customFormat="1" ht="26.4" x14ac:dyDescent="0.25">
      <c r="A154" s="64" t="s">
        <v>989</v>
      </c>
      <c r="B154" s="65" t="s">
        <v>894</v>
      </c>
      <c r="C154" s="65" t="s">
        <v>895</v>
      </c>
      <c r="D154" s="65" t="s">
        <v>912</v>
      </c>
      <c r="E154" s="199" t="s">
        <v>56</v>
      </c>
      <c r="F154" s="209">
        <v>20</v>
      </c>
      <c r="G154" s="147"/>
      <c r="H154" s="107"/>
      <c r="I154" s="107"/>
      <c r="J154" s="107"/>
      <c r="K154" s="148"/>
      <c r="L154" s="107"/>
      <c r="M154" s="107"/>
      <c r="N154" s="107"/>
      <c r="O154" s="107"/>
      <c r="P154" s="107"/>
      <c r="Q154" s="107"/>
    </row>
    <row r="155" spans="1:17" s="9" customFormat="1" ht="26.4" x14ac:dyDescent="0.25">
      <c r="A155" s="64" t="s">
        <v>990</v>
      </c>
      <c r="B155" s="65" t="s">
        <v>894</v>
      </c>
      <c r="C155" s="65" t="s">
        <v>895</v>
      </c>
      <c r="D155" s="65" t="s">
        <v>913</v>
      </c>
      <c r="E155" s="199" t="s">
        <v>56</v>
      </c>
      <c r="F155" s="209">
        <v>40</v>
      </c>
      <c r="G155" s="147"/>
      <c r="H155" s="107"/>
      <c r="I155" s="107"/>
      <c r="J155" s="107"/>
      <c r="K155" s="148"/>
      <c r="L155" s="107"/>
      <c r="M155" s="107"/>
      <c r="N155" s="107"/>
      <c r="O155" s="107"/>
      <c r="P155" s="107"/>
      <c r="Q155" s="107"/>
    </row>
    <row r="156" spans="1:17" s="9" customFormat="1" x14ac:dyDescent="0.25">
      <c r="A156" s="64" t="s">
        <v>991</v>
      </c>
      <c r="B156" s="65" t="s">
        <v>918</v>
      </c>
      <c r="C156" s="65" t="s">
        <v>855</v>
      </c>
      <c r="D156" s="65" t="s">
        <v>976</v>
      </c>
      <c r="E156" s="199" t="s">
        <v>59</v>
      </c>
      <c r="F156" s="209">
        <v>1</v>
      </c>
      <c r="G156" s="147"/>
      <c r="H156" s="107"/>
      <c r="I156" s="107"/>
      <c r="J156" s="107"/>
      <c r="K156" s="148"/>
      <c r="L156" s="107"/>
      <c r="M156" s="107"/>
      <c r="N156" s="107"/>
      <c r="O156" s="107"/>
      <c r="P156" s="107"/>
      <c r="Q156" s="107"/>
    </row>
    <row r="157" spans="1:17" s="9" customFormat="1" ht="26.4" x14ac:dyDescent="0.25">
      <c r="A157" s="64" t="s">
        <v>992</v>
      </c>
      <c r="B157" s="65" t="s">
        <v>921</v>
      </c>
      <c r="C157" s="65" t="s">
        <v>855</v>
      </c>
      <c r="D157" s="65" t="s">
        <v>856</v>
      </c>
      <c r="E157" s="199" t="s">
        <v>347</v>
      </c>
      <c r="F157" s="209">
        <v>6</v>
      </c>
      <c r="G157" s="147"/>
      <c r="H157" s="107"/>
      <c r="I157" s="107"/>
      <c r="J157" s="107"/>
      <c r="K157" s="148"/>
      <c r="L157" s="107"/>
      <c r="M157" s="107"/>
      <c r="N157" s="107"/>
      <c r="O157" s="107"/>
      <c r="P157" s="107"/>
      <c r="Q157" s="107"/>
    </row>
    <row r="158" spans="1:17" s="9" customFormat="1" ht="26.4" x14ac:dyDescent="0.25">
      <c r="A158" s="64" t="s">
        <v>993</v>
      </c>
      <c r="B158" s="65" t="s">
        <v>922</v>
      </c>
      <c r="C158" s="65" t="s">
        <v>855</v>
      </c>
      <c r="D158" s="65" t="s">
        <v>856</v>
      </c>
      <c r="E158" s="199" t="s">
        <v>347</v>
      </c>
      <c r="F158" s="209">
        <v>1</v>
      </c>
      <c r="G158" s="147"/>
      <c r="H158" s="107"/>
      <c r="I158" s="107"/>
      <c r="J158" s="107"/>
      <c r="K158" s="148"/>
      <c r="L158" s="107"/>
      <c r="M158" s="107"/>
      <c r="N158" s="107"/>
      <c r="O158" s="107"/>
      <c r="P158" s="107"/>
      <c r="Q158" s="107"/>
    </row>
    <row r="159" spans="1:17" s="9" customFormat="1" x14ac:dyDescent="0.25">
      <c r="A159" s="64" t="s">
        <v>994</v>
      </c>
      <c r="B159" s="65" t="s">
        <v>928</v>
      </c>
      <c r="C159" s="65" t="s">
        <v>929</v>
      </c>
      <c r="D159" s="65" t="s">
        <v>856</v>
      </c>
      <c r="E159" s="199" t="s">
        <v>347</v>
      </c>
      <c r="F159" s="209">
        <v>1</v>
      </c>
      <c r="G159" s="147"/>
      <c r="H159" s="107"/>
      <c r="I159" s="107"/>
      <c r="J159" s="107"/>
      <c r="K159" s="148"/>
      <c r="L159" s="107"/>
      <c r="M159" s="107"/>
      <c r="N159" s="107"/>
      <c r="O159" s="107"/>
      <c r="P159" s="107"/>
      <c r="Q159" s="107"/>
    </row>
    <row r="160" spans="1:17" s="9" customFormat="1" ht="26.4" x14ac:dyDescent="0.25">
      <c r="A160" s="64" t="s">
        <v>995</v>
      </c>
      <c r="B160" s="65" t="s">
        <v>930</v>
      </c>
      <c r="C160" s="65"/>
      <c r="D160" s="65" t="s">
        <v>931</v>
      </c>
      <c r="E160" s="199" t="s">
        <v>347</v>
      </c>
      <c r="F160" s="209">
        <v>2</v>
      </c>
      <c r="G160" s="147"/>
      <c r="H160" s="107"/>
      <c r="I160" s="107"/>
      <c r="J160" s="107"/>
      <c r="K160" s="148"/>
      <c r="L160" s="107"/>
      <c r="M160" s="107"/>
      <c r="N160" s="107"/>
      <c r="O160" s="107"/>
      <c r="P160" s="107"/>
      <c r="Q160" s="107"/>
    </row>
    <row r="161" spans="1:1027" s="9" customFormat="1" ht="39.6" x14ac:dyDescent="0.25">
      <c r="A161" s="64" t="s">
        <v>996</v>
      </c>
      <c r="B161" s="65" t="s">
        <v>934</v>
      </c>
      <c r="C161" s="65" t="s">
        <v>935</v>
      </c>
      <c r="D161" s="65"/>
      <c r="E161" s="199" t="s">
        <v>936</v>
      </c>
      <c r="F161" s="209">
        <v>4</v>
      </c>
      <c r="G161" s="147"/>
      <c r="H161" s="107"/>
      <c r="I161" s="107"/>
      <c r="J161" s="107"/>
      <c r="K161" s="148"/>
      <c r="L161" s="107"/>
      <c r="M161" s="107"/>
      <c r="N161" s="107"/>
      <c r="O161" s="107"/>
      <c r="P161" s="107"/>
      <c r="Q161" s="107"/>
    </row>
    <row r="162" spans="1:1027" s="9" customFormat="1" ht="26.4" x14ac:dyDescent="0.25">
      <c r="A162" s="64" t="s">
        <v>997</v>
      </c>
      <c r="B162" s="65" t="s">
        <v>937</v>
      </c>
      <c r="C162" s="65"/>
      <c r="D162" s="65"/>
      <c r="E162" s="199" t="s">
        <v>59</v>
      </c>
      <c r="F162" s="209">
        <v>1</v>
      </c>
      <c r="G162" s="147"/>
      <c r="H162" s="107"/>
      <c r="I162" s="107"/>
      <c r="J162" s="107"/>
      <c r="K162" s="148"/>
      <c r="L162" s="107"/>
      <c r="M162" s="107"/>
      <c r="N162" s="107"/>
      <c r="O162" s="107"/>
      <c r="P162" s="107"/>
      <c r="Q162" s="107"/>
    </row>
    <row r="163" spans="1:1027" s="9" customFormat="1" ht="26.4" x14ac:dyDescent="0.25">
      <c r="A163" s="64" t="s">
        <v>998</v>
      </c>
      <c r="B163" s="65" t="s">
        <v>977</v>
      </c>
      <c r="C163" s="65"/>
      <c r="D163" s="65" t="s">
        <v>856</v>
      </c>
      <c r="E163" s="199" t="s">
        <v>59</v>
      </c>
      <c r="F163" s="209">
        <v>2</v>
      </c>
      <c r="G163" s="147"/>
      <c r="H163" s="107"/>
      <c r="I163" s="107"/>
      <c r="J163" s="107"/>
      <c r="K163" s="148"/>
      <c r="L163" s="107"/>
      <c r="M163" s="107"/>
      <c r="N163" s="107"/>
      <c r="O163" s="107"/>
      <c r="P163" s="107"/>
      <c r="Q163" s="107"/>
    </row>
    <row r="164" spans="1:1027" s="9" customFormat="1" ht="52.8" x14ac:dyDescent="0.25">
      <c r="A164" s="64" t="s">
        <v>999</v>
      </c>
      <c r="B164" s="193" t="s">
        <v>757</v>
      </c>
      <c r="C164" s="65"/>
      <c r="D164" s="65"/>
      <c r="E164" s="199" t="s">
        <v>59</v>
      </c>
      <c r="F164" s="209">
        <v>1</v>
      </c>
      <c r="G164" s="147"/>
      <c r="H164" s="107"/>
      <c r="I164" s="107"/>
      <c r="J164" s="107"/>
      <c r="K164" s="148"/>
      <c r="L164" s="107"/>
      <c r="M164" s="107"/>
      <c r="N164" s="107"/>
      <c r="O164" s="107"/>
      <c r="P164" s="107"/>
      <c r="Q164" s="107"/>
    </row>
    <row r="165" spans="1:1027" s="37" customFormat="1" x14ac:dyDescent="0.25">
      <c r="A165" s="38"/>
      <c r="B165" s="23"/>
      <c r="C165" s="186"/>
      <c r="D165" s="186"/>
      <c r="E165" s="39"/>
      <c r="F165" s="210"/>
      <c r="G165" s="40"/>
      <c r="H165" s="41"/>
      <c r="I165" s="42"/>
      <c r="J165" s="42"/>
      <c r="K165" s="43"/>
      <c r="L165" s="42"/>
      <c r="M165" s="43"/>
      <c r="N165" s="42"/>
      <c r="O165" s="43"/>
      <c r="P165" s="42"/>
      <c r="Q165" s="57"/>
    </row>
    <row r="166" spans="1:1027" x14ac:dyDescent="0.25">
      <c r="L166" s="14" t="s">
        <v>45</v>
      </c>
      <c r="M166" s="44">
        <f>SUM(M10:M165)</f>
        <v>0</v>
      </c>
      <c r="N166" s="44">
        <f>SUM(N10:N165)</f>
        <v>0</v>
      </c>
      <c r="O166" s="44">
        <f>SUM(O10:O165)</f>
        <v>0</v>
      </c>
      <c r="P166" s="44">
        <f>SUM(P10:P165)</f>
        <v>0</v>
      </c>
      <c r="Q166" s="45">
        <f>SUM(Q10:Q165)</f>
        <v>0</v>
      </c>
    </row>
    <row r="167" spans="1:1027" x14ac:dyDescent="0.25">
      <c r="L167" s="14"/>
      <c r="M167" s="58"/>
      <c r="N167" s="58"/>
      <c r="O167" s="58"/>
      <c r="P167" s="58"/>
      <c r="Q167" s="59"/>
    </row>
    <row r="168" spans="1:1027" x14ac:dyDescent="0.25">
      <c r="B168" s="46" t="s">
        <v>2975</v>
      </c>
      <c r="C168" s="46"/>
      <c r="D168" s="46"/>
      <c r="G168" s="47"/>
    </row>
    <row r="169" spans="1:1027" x14ac:dyDescent="0.25">
      <c r="G169" s="47"/>
    </row>
    <row r="170" spans="1:1027" s="4" customFormat="1" ht="26.4" x14ac:dyDescent="0.25">
      <c r="A170" s="3"/>
      <c r="B170" s="46" t="s">
        <v>2973</v>
      </c>
      <c r="C170" s="46"/>
      <c r="D170" s="46"/>
      <c r="E170" s="2"/>
      <c r="F170" s="211"/>
      <c r="G170" s="47"/>
      <c r="I170" s="5"/>
      <c r="J170" s="5"/>
      <c r="K170" s="5"/>
      <c r="L170" s="5"/>
      <c r="M170" s="5"/>
      <c r="N170" s="5"/>
      <c r="O170" s="5"/>
      <c r="P170" s="5"/>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c r="PF170" s="6"/>
      <c r="PG170" s="6"/>
      <c r="PH170" s="6"/>
      <c r="PI170" s="6"/>
      <c r="PJ170" s="6"/>
      <c r="PK170" s="6"/>
      <c r="PL170" s="6"/>
      <c r="PM170" s="6"/>
      <c r="PN170" s="6"/>
      <c r="PO170" s="6"/>
      <c r="PP170" s="6"/>
      <c r="PQ170" s="6"/>
      <c r="PR170" s="6"/>
      <c r="PS170" s="6"/>
      <c r="PT170" s="6"/>
      <c r="PU170" s="6"/>
      <c r="PV170" s="6"/>
      <c r="PW170" s="6"/>
      <c r="PX170" s="6"/>
      <c r="PY170" s="6"/>
      <c r="PZ170" s="6"/>
      <c r="QA170" s="6"/>
      <c r="QB170" s="6"/>
      <c r="QC170" s="6"/>
      <c r="QD170" s="6"/>
      <c r="QE170" s="6"/>
      <c r="QF170" s="6"/>
      <c r="QG170" s="6"/>
      <c r="QH170" s="6"/>
      <c r="QI170" s="6"/>
      <c r="QJ170" s="6"/>
      <c r="QK170" s="6"/>
      <c r="QL170" s="6"/>
      <c r="QM170" s="6"/>
      <c r="QN170" s="6"/>
      <c r="QO170" s="6"/>
      <c r="QP170" s="6"/>
      <c r="QQ170" s="6"/>
      <c r="QR170" s="6"/>
      <c r="QS170" s="6"/>
      <c r="QT170" s="6"/>
      <c r="QU170" s="6"/>
      <c r="QV170" s="6"/>
      <c r="QW170" s="6"/>
      <c r="QX170" s="6"/>
      <c r="QY170" s="6"/>
      <c r="QZ170" s="6"/>
      <c r="RA170" s="6"/>
      <c r="RB170" s="6"/>
      <c r="RC170" s="6"/>
      <c r="RD170" s="6"/>
      <c r="RE170" s="6"/>
      <c r="RF170" s="6"/>
      <c r="RG170" s="6"/>
      <c r="RH170" s="6"/>
      <c r="RI170" s="6"/>
      <c r="RJ170" s="6"/>
      <c r="RK170" s="6"/>
      <c r="RL170" s="6"/>
      <c r="RM170" s="6"/>
      <c r="RN170" s="6"/>
      <c r="RO170" s="6"/>
      <c r="RP170" s="6"/>
      <c r="RQ170" s="6"/>
      <c r="RR170" s="6"/>
      <c r="RS170" s="6"/>
      <c r="RT170" s="6"/>
      <c r="RU170" s="6"/>
      <c r="RV170" s="6"/>
      <c r="RW170" s="6"/>
      <c r="RX170" s="6"/>
      <c r="RY170" s="6"/>
      <c r="RZ170" s="6"/>
      <c r="SA170" s="6"/>
      <c r="SB170" s="6"/>
      <c r="SC170" s="6"/>
      <c r="SD170" s="6"/>
      <c r="SE170" s="6"/>
      <c r="SF170" s="6"/>
      <c r="SG170" s="6"/>
      <c r="SH170" s="6"/>
      <c r="SI170" s="6"/>
      <c r="SJ170" s="6"/>
      <c r="SK170" s="6"/>
      <c r="SL170" s="6"/>
      <c r="SM170" s="6"/>
      <c r="SN170" s="6"/>
      <c r="SO170" s="6"/>
      <c r="SP170" s="6"/>
      <c r="SQ170" s="6"/>
      <c r="SR170" s="6"/>
      <c r="SS170" s="6"/>
      <c r="ST170" s="6"/>
      <c r="SU170" s="6"/>
      <c r="SV170" s="6"/>
      <c r="SW170" s="6"/>
      <c r="SX170" s="6"/>
      <c r="SY170" s="6"/>
      <c r="SZ170" s="6"/>
      <c r="TA170" s="6"/>
      <c r="TB170" s="6"/>
      <c r="TC170" s="6"/>
      <c r="TD170" s="6"/>
      <c r="TE170" s="6"/>
      <c r="TF170" s="6"/>
      <c r="TG170" s="6"/>
      <c r="TH170" s="6"/>
      <c r="TI170" s="6"/>
      <c r="TJ170" s="6"/>
      <c r="TK170" s="6"/>
      <c r="TL170" s="6"/>
      <c r="TM170" s="6"/>
      <c r="TN170" s="6"/>
      <c r="TO170" s="6"/>
      <c r="TP170" s="6"/>
      <c r="TQ170" s="6"/>
      <c r="TR170" s="6"/>
      <c r="TS170" s="6"/>
      <c r="TT170" s="6"/>
      <c r="TU170" s="6"/>
      <c r="TV170" s="6"/>
      <c r="TW170" s="6"/>
      <c r="TX170" s="6"/>
      <c r="TY170" s="6"/>
      <c r="TZ170" s="6"/>
      <c r="UA170" s="6"/>
      <c r="UB170" s="6"/>
      <c r="UC170" s="6"/>
      <c r="UD170" s="6"/>
      <c r="UE170" s="6"/>
      <c r="UF170" s="6"/>
      <c r="UG170" s="6"/>
      <c r="UH170" s="6"/>
      <c r="UI170" s="6"/>
      <c r="UJ170" s="6"/>
      <c r="UK170" s="6"/>
      <c r="UL170" s="6"/>
      <c r="UM170" s="6"/>
      <c r="UN170" s="6"/>
      <c r="UO170" s="6"/>
      <c r="UP170" s="6"/>
      <c r="UQ170" s="6"/>
      <c r="UR170" s="6"/>
      <c r="US170" s="6"/>
      <c r="UT170" s="6"/>
      <c r="UU170" s="6"/>
      <c r="UV170" s="6"/>
      <c r="UW170" s="6"/>
      <c r="UX170" s="6"/>
      <c r="UY170" s="6"/>
      <c r="UZ170" s="6"/>
      <c r="VA170" s="6"/>
      <c r="VB170" s="6"/>
      <c r="VC170" s="6"/>
      <c r="VD170" s="6"/>
      <c r="VE170" s="6"/>
      <c r="VF170" s="6"/>
      <c r="VG170" s="6"/>
      <c r="VH170" s="6"/>
      <c r="VI170" s="6"/>
      <c r="VJ170" s="6"/>
      <c r="VK170" s="6"/>
      <c r="VL170" s="6"/>
      <c r="VM170" s="6"/>
      <c r="VN170" s="6"/>
      <c r="VO170" s="6"/>
      <c r="VP170" s="6"/>
      <c r="VQ170" s="6"/>
      <c r="VR170" s="6"/>
      <c r="VS170" s="6"/>
      <c r="VT170" s="6"/>
      <c r="VU170" s="6"/>
      <c r="VV170" s="6"/>
      <c r="VW170" s="6"/>
      <c r="VX170" s="6"/>
      <c r="VY170" s="6"/>
      <c r="VZ170" s="6"/>
      <c r="WA170" s="6"/>
      <c r="WB170" s="6"/>
      <c r="WC170" s="6"/>
      <c r="WD170" s="6"/>
      <c r="WE170" s="6"/>
      <c r="WF170" s="6"/>
      <c r="WG170" s="6"/>
      <c r="WH170" s="6"/>
      <c r="WI170" s="6"/>
      <c r="WJ170" s="6"/>
      <c r="WK170" s="6"/>
      <c r="WL170" s="6"/>
      <c r="WM170" s="6"/>
      <c r="WN170" s="6"/>
      <c r="WO170" s="6"/>
      <c r="WP170" s="6"/>
      <c r="WQ170" s="6"/>
      <c r="WR170" s="6"/>
      <c r="WS170" s="6"/>
      <c r="WT170" s="6"/>
      <c r="WU170" s="6"/>
      <c r="WV170" s="6"/>
      <c r="WW170" s="6"/>
      <c r="WX170" s="6"/>
      <c r="WY170" s="6"/>
      <c r="WZ170" s="6"/>
      <c r="XA170" s="6"/>
      <c r="XB170" s="6"/>
      <c r="XC170" s="6"/>
      <c r="XD170" s="6"/>
      <c r="XE170" s="6"/>
      <c r="XF170" s="6"/>
      <c r="XG170" s="6"/>
      <c r="XH170" s="6"/>
      <c r="XI170" s="6"/>
      <c r="XJ170" s="6"/>
      <c r="XK170" s="6"/>
      <c r="XL170" s="6"/>
      <c r="XM170" s="6"/>
      <c r="XN170" s="6"/>
      <c r="XO170" s="6"/>
      <c r="XP170" s="6"/>
      <c r="XQ170" s="6"/>
      <c r="XR170" s="6"/>
      <c r="XS170" s="6"/>
      <c r="XT170" s="6"/>
      <c r="XU170" s="6"/>
      <c r="XV170" s="6"/>
      <c r="XW170" s="6"/>
      <c r="XX170" s="6"/>
      <c r="XY170" s="6"/>
      <c r="XZ170" s="6"/>
      <c r="YA170" s="6"/>
      <c r="YB170" s="6"/>
      <c r="YC170" s="6"/>
      <c r="YD170" s="6"/>
      <c r="YE170" s="6"/>
      <c r="YF170" s="6"/>
      <c r="YG170" s="6"/>
      <c r="YH170" s="6"/>
      <c r="YI170" s="6"/>
      <c r="YJ170" s="6"/>
      <c r="YK170" s="6"/>
      <c r="YL170" s="6"/>
      <c r="YM170" s="6"/>
      <c r="YN170" s="6"/>
      <c r="YO170" s="6"/>
      <c r="YP170" s="6"/>
      <c r="YQ170" s="6"/>
      <c r="YR170" s="6"/>
      <c r="YS170" s="6"/>
      <c r="YT170" s="6"/>
      <c r="YU170" s="6"/>
      <c r="YV170" s="6"/>
      <c r="YW170" s="6"/>
      <c r="YX170" s="6"/>
      <c r="YY170" s="6"/>
      <c r="YZ170" s="6"/>
      <c r="ZA170" s="6"/>
      <c r="ZB170" s="6"/>
      <c r="ZC170" s="6"/>
      <c r="ZD170" s="6"/>
      <c r="ZE170" s="6"/>
      <c r="ZF170" s="6"/>
      <c r="ZG170" s="6"/>
      <c r="ZH170" s="6"/>
      <c r="ZI170" s="6"/>
      <c r="ZJ170" s="6"/>
      <c r="ZK170" s="6"/>
      <c r="ZL170" s="6"/>
      <c r="ZM170" s="6"/>
      <c r="ZN170" s="6"/>
      <c r="ZO170" s="6"/>
      <c r="ZP170" s="6"/>
      <c r="ZQ170" s="6"/>
      <c r="ZR170" s="6"/>
      <c r="ZS170" s="6"/>
      <c r="ZT170" s="6"/>
      <c r="ZU170" s="6"/>
      <c r="ZV170" s="6"/>
      <c r="ZW170" s="6"/>
      <c r="ZX170" s="6"/>
      <c r="ZY170" s="6"/>
      <c r="ZZ170" s="6"/>
      <c r="AAA170" s="6"/>
      <c r="AAB170" s="6"/>
      <c r="AAC170" s="6"/>
      <c r="AAD170" s="6"/>
      <c r="AAE170" s="6"/>
      <c r="AAF170" s="6"/>
      <c r="AAG170" s="6"/>
      <c r="AAH170" s="6"/>
      <c r="AAI170" s="6"/>
      <c r="AAJ170" s="6"/>
      <c r="AAK170" s="6"/>
      <c r="AAL170" s="6"/>
      <c r="AAM170" s="6"/>
      <c r="AAN170" s="6"/>
      <c r="AAO170" s="6"/>
      <c r="AAP170" s="6"/>
      <c r="AAQ170" s="6"/>
      <c r="AAR170" s="6"/>
      <c r="AAS170" s="6"/>
      <c r="AAT170" s="6"/>
      <c r="AAU170" s="6"/>
      <c r="AAV170" s="6"/>
      <c r="AAW170" s="6"/>
      <c r="AAX170" s="6"/>
      <c r="AAY170" s="6"/>
      <c r="AAZ170" s="6"/>
      <c r="ABA170" s="6"/>
      <c r="ABB170" s="6"/>
      <c r="ABC170" s="6"/>
      <c r="ABD170" s="6"/>
      <c r="ABE170" s="6"/>
      <c r="ABF170" s="6"/>
      <c r="ABG170" s="6"/>
      <c r="ABH170" s="6"/>
      <c r="ABI170" s="6"/>
      <c r="ABJ170" s="6"/>
      <c r="ABK170" s="6"/>
      <c r="ABL170" s="6"/>
      <c r="ABM170" s="6"/>
      <c r="ABN170" s="6"/>
      <c r="ABO170" s="6"/>
      <c r="ABP170" s="6"/>
      <c r="ABQ170" s="6"/>
      <c r="ABR170" s="6"/>
      <c r="ABS170" s="6"/>
      <c r="ABT170" s="6"/>
      <c r="ABU170" s="6"/>
      <c r="ABV170" s="6"/>
      <c r="ABW170" s="6"/>
      <c r="ABX170" s="6"/>
      <c r="ABY170" s="6"/>
      <c r="ABZ170" s="6"/>
      <c r="ACA170" s="6"/>
      <c r="ACB170" s="6"/>
      <c r="ACC170" s="6"/>
      <c r="ACD170" s="6"/>
      <c r="ACE170" s="6"/>
      <c r="ACF170" s="6"/>
      <c r="ACG170" s="6"/>
      <c r="ACH170" s="6"/>
      <c r="ACI170" s="6"/>
      <c r="ACJ170" s="6"/>
      <c r="ACK170" s="6"/>
      <c r="ACL170" s="6"/>
      <c r="ACM170" s="6"/>
      <c r="ACN170" s="6"/>
      <c r="ACO170" s="6"/>
      <c r="ACP170" s="6"/>
      <c r="ACQ170" s="6"/>
      <c r="ACR170" s="6"/>
      <c r="ACS170" s="6"/>
      <c r="ACT170" s="6"/>
      <c r="ACU170" s="6"/>
      <c r="ACV170" s="6"/>
      <c r="ACW170" s="6"/>
      <c r="ACX170" s="6"/>
      <c r="ACY170" s="6"/>
      <c r="ACZ170" s="6"/>
      <c r="ADA170" s="6"/>
      <c r="ADB170" s="6"/>
      <c r="ADC170" s="6"/>
      <c r="ADD170" s="6"/>
      <c r="ADE170" s="6"/>
      <c r="ADF170" s="6"/>
      <c r="ADG170" s="6"/>
      <c r="ADH170" s="6"/>
      <c r="ADI170" s="6"/>
      <c r="ADJ170" s="6"/>
      <c r="ADK170" s="6"/>
      <c r="ADL170" s="6"/>
      <c r="ADM170" s="6"/>
      <c r="ADN170" s="6"/>
      <c r="ADO170" s="6"/>
      <c r="ADP170" s="6"/>
      <c r="ADQ170" s="6"/>
      <c r="ADR170" s="6"/>
      <c r="ADS170" s="6"/>
      <c r="ADT170" s="6"/>
      <c r="ADU170" s="6"/>
      <c r="ADV170" s="6"/>
      <c r="ADW170" s="6"/>
      <c r="ADX170" s="6"/>
      <c r="ADY170" s="6"/>
      <c r="ADZ170" s="6"/>
      <c r="AEA170" s="6"/>
      <c r="AEB170" s="6"/>
      <c r="AEC170" s="6"/>
      <c r="AED170" s="6"/>
      <c r="AEE170" s="6"/>
      <c r="AEF170" s="6"/>
      <c r="AEG170" s="6"/>
      <c r="AEH170" s="6"/>
      <c r="AEI170" s="6"/>
      <c r="AEJ170" s="6"/>
      <c r="AEK170" s="6"/>
      <c r="AEL170" s="6"/>
      <c r="AEM170" s="6"/>
      <c r="AEN170" s="6"/>
      <c r="AEO170" s="6"/>
      <c r="AEP170" s="6"/>
      <c r="AEQ170" s="6"/>
      <c r="AER170" s="6"/>
      <c r="AES170" s="6"/>
      <c r="AET170" s="6"/>
      <c r="AEU170" s="6"/>
      <c r="AEV170" s="6"/>
      <c r="AEW170" s="6"/>
      <c r="AEX170" s="6"/>
      <c r="AEY170" s="6"/>
      <c r="AEZ170" s="6"/>
      <c r="AFA170" s="6"/>
      <c r="AFB170" s="6"/>
      <c r="AFC170" s="6"/>
      <c r="AFD170" s="6"/>
      <c r="AFE170" s="6"/>
      <c r="AFF170" s="6"/>
      <c r="AFG170" s="6"/>
      <c r="AFH170" s="6"/>
      <c r="AFI170" s="6"/>
      <c r="AFJ170" s="6"/>
      <c r="AFK170" s="6"/>
      <c r="AFL170" s="6"/>
      <c r="AFM170" s="6"/>
      <c r="AFN170" s="6"/>
      <c r="AFO170" s="6"/>
      <c r="AFP170" s="6"/>
      <c r="AFQ170" s="6"/>
      <c r="AFR170" s="6"/>
      <c r="AFS170" s="6"/>
      <c r="AFT170" s="6"/>
      <c r="AFU170" s="6"/>
      <c r="AFV170" s="6"/>
      <c r="AFW170" s="6"/>
      <c r="AFX170" s="6"/>
      <c r="AFY170" s="6"/>
      <c r="AFZ170" s="6"/>
      <c r="AGA170" s="6"/>
      <c r="AGB170" s="6"/>
      <c r="AGC170" s="6"/>
      <c r="AGD170" s="6"/>
      <c r="AGE170" s="6"/>
      <c r="AGF170" s="6"/>
      <c r="AGG170" s="6"/>
      <c r="AGH170" s="6"/>
      <c r="AGI170" s="6"/>
      <c r="AGJ170" s="6"/>
      <c r="AGK170" s="6"/>
      <c r="AGL170" s="6"/>
      <c r="AGM170" s="6"/>
      <c r="AGN170" s="6"/>
      <c r="AGO170" s="6"/>
      <c r="AGP170" s="6"/>
      <c r="AGQ170" s="6"/>
      <c r="AGR170" s="6"/>
      <c r="AGS170" s="6"/>
      <c r="AGT170" s="6"/>
      <c r="AGU170" s="6"/>
      <c r="AGV170" s="6"/>
      <c r="AGW170" s="6"/>
      <c r="AGX170" s="6"/>
      <c r="AGY170" s="6"/>
      <c r="AGZ170" s="6"/>
      <c r="AHA170" s="6"/>
      <c r="AHB170" s="6"/>
      <c r="AHC170" s="6"/>
      <c r="AHD170" s="6"/>
      <c r="AHE170" s="6"/>
      <c r="AHF170" s="6"/>
      <c r="AHG170" s="6"/>
      <c r="AHH170" s="6"/>
      <c r="AHI170" s="6"/>
      <c r="AHJ170" s="6"/>
      <c r="AHK170" s="6"/>
      <c r="AHL170" s="6"/>
      <c r="AHM170" s="6"/>
      <c r="AHN170" s="6"/>
      <c r="AHO170" s="6"/>
      <c r="AHP170" s="6"/>
      <c r="AHQ170" s="6"/>
      <c r="AHR170" s="6"/>
      <c r="AHS170" s="6"/>
      <c r="AHT170" s="6"/>
      <c r="AHU170" s="6"/>
      <c r="AHV170" s="6"/>
      <c r="AHW170" s="6"/>
      <c r="AHX170" s="6"/>
      <c r="AHY170" s="6"/>
      <c r="AHZ170" s="6"/>
      <c r="AIA170" s="6"/>
      <c r="AIB170" s="6"/>
      <c r="AIC170" s="6"/>
      <c r="AID170" s="6"/>
      <c r="AIE170" s="6"/>
      <c r="AIF170" s="6"/>
      <c r="AIG170" s="6"/>
      <c r="AIH170" s="6"/>
      <c r="AII170" s="6"/>
      <c r="AIJ170" s="6"/>
      <c r="AIK170" s="6"/>
      <c r="AIL170" s="6"/>
      <c r="AIM170" s="6"/>
      <c r="AIN170" s="6"/>
      <c r="AIO170" s="6"/>
      <c r="AIP170" s="6"/>
      <c r="AIQ170" s="6"/>
      <c r="AIR170" s="6"/>
      <c r="AIS170" s="6"/>
      <c r="AIT170" s="6"/>
      <c r="AIU170" s="6"/>
      <c r="AIV170" s="6"/>
      <c r="AIW170" s="6"/>
      <c r="AIX170" s="6"/>
      <c r="AIY170" s="6"/>
      <c r="AIZ170" s="6"/>
      <c r="AJA170" s="6"/>
      <c r="AJB170" s="6"/>
      <c r="AJC170" s="6"/>
      <c r="AJD170" s="6"/>
      <c r="AJE170" s="6"/>
      <c r="AJF170" s="6"/>
      <c r="AJG170" s="6"/>
      <c r="AJH170" s="6"/>
      <c r="AJI170" s="6"/>
      <c r="AJJ170" s="6"/>
      <c r="AJK170" s="6"/>
      <c r="AJL170" s="6"/>
      <c r="AJM170" s="6"/>
      <c r="AJN170" s="6"/>
      <c r="AJO170" s="6"/>
      <c r="AJP170" s="6"/>
      <c r="AJQ170" s="6"/>
      <c r="AJR170" s="6"/>
      <c r="AJS170" s="6"/>
      <c r="AJT170" s="6"/>
      <c r="AJU170" s="6"/>
      <c r="AJV170" s="6"/>
      <c r="AJW170" s="6"/>
      <c r="AJX170" s="6"/>
      <c r="AJY170" s="6"/>
      <c r="AJZ170" s="6"/>
      <c r="AKA170" s="6"/>
      <c r="AKB170" s="6"/>
      <c r="AKC170" s="6"/>
      <c r="AKD170" s="6"/>
      <c r="AKE170" s="6"/>
      <c r="AKF170" s="6"/>
      <c r="AKG170" s="6"/>
      <c r="AKH170" s="6"/>
      <c r="AKI170" s="6"/>
      <c r="AKJ170" s="6"/>
      <c r="AKK170" s="6"/>
      <c r="AKL170" s="6"/>
      <c r="AKM170" s="6"/>
      <c r="AKN170" s="6"/>
      <c r="AKO170" s="6"/>
      <c r="AKP170" s="6"/>
      <c r="AKQ170" s="6"/>
      <c r="AKR170" s="6"/>
      <c r="AKS170" s="6"/>
      <c r="AKT170" s="6"/>
      <c r="AKU170" s="6"/>
      <c r="AKV170" s="6"/>
      <c r="AKW170" s="6"/>
      <c r="AKX170" s="6"/>
      <c r="AKY170" s="6"/>
      <c r="AKZ170" s="6"/>
      <c r="ALA170" s="6"/>
      <c r="ALB170" s="6"/>
      <c r="ALC170" s="6"/>
      <c r="ALD170" s="6"/>
      <c r="ALE170" s="6"/>
      <c r="ALF170" s="6"/>
      <c r="ALG170" s="6"/>
      <c r="ALH170" s="6"/>
      <c r="ALI170" s="6"/>
      <c r="ALJ170" s="6"/>
      <c r="ALK170" s="6"/>
      <c r="ALL170" s="6"/>
      <c r="ALM170" s="6"/>
      <c r="ALN170" s="6"/>
      <c r="ALO170" s="6"/>
      <c r="ALP170" s="6"/>
      <c r="ALQ170" s="6"/>
      <c r="ALR170" s="6"/>
      <c r="ALS170" s="6"/>
      <c r="ALT170" s="6"/>
      <c r="ALU170" s="6"/>
      <c r="ALV170" s="6"/>
      <c r="ALW170" s="6"/>
      <c r="ALX170" s="6"/>
      <c r="ALY170" s="6"/>
      <c r="ALZ170" s="6"/>
      <c r="AMA170" s="6"/>
      <c r="AMB170" s="6"/>
      <c r="AMC170" s="6"/>
      <c r="AMD170" s="6"/>
      <c r="AME170" s="6"/>
      <c r="AMF170" s="6"/>
      <c r="AMG170" s="6"/>
      <c r="AMH170" s="6"/>
      <c r="AMI170" s="6"/>
      <c r="AMJ170" s="6"/>
      <c r="AMK170" s="6"/>
      <c r="AML170" s="6"/>
      <c r="AMM170" s="6"/>
    </row>
    <row r="171" spans="1:1027" s="4" customFormat="1" x14ac:dyDescent="0.25">
      <c r="A171" s="3"/>
      <c r="B171" s="1"/>
      <c r="C171" s="1"/>
      <c r="D171" s="1"/>
      <c r="E171" s="2"/>
      <c r="F171" s="211"/>
      <c r="G171" s="47"/>
      <c r="I171" s="5"/>
      <c r="J171" s="5"/>
      <c r="K171" s="5"/>
      <c r="L171" s="5"/>
      <c r="M171" s="5"/>
      <c r="N171" s="5"/>
      <c r="O171" s="5"/>
      <c r="P171" s="5"/>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c r="PF171" s="6"/>
      <c r="PG171" s="6"/>
      <c r="PH171" s="6"/>
      <c r="PI171" s="6"/>
      <c r="PJ171" s="6"/>
      <c r="PK171" s="6"/>
      <c r="PL171" s="6"/>
      <c r="PM171" s="6"/>
      <c r="PN171" s="6"/>
      <c r="PO171" s="6"/>
      <c r="PP171" s="6"/>
      <c r="PQ171" s="6"/>
      <c r="PR171" s="6"/>
      <c r="PS171" s="6"/>
      <c r="PT171" s="6"/>
      <c r="PU171" s="6"/>
      <c r="PV171" s="6"/>
      <c r="PW171" s="6"/>
      <c r="PX171" s="6"/>
      <c r="PY171" s="6"/>
      <c r="PZ171" s="6"/>
      <c r="QA171" s="6"/>
      <c r="QB171" s="6"/>
      <c r="QC171" s="6"/>
      <c r="QD171" s="6"/>
      <c r="QE171" s="6"/>
      <c r="QF171" s="6"/>
      <c r="QG171" s="6"/>
      <c r="QH171" s="6"/>
      <c r="QI171" s="6"/>
      <c r="QJ171" s="6"/>
      <c r="QK171" s="6"/>
      <c r="QL171" s="6"/>
      <c r="QM171" s="6"/>
      <c r="QN171" s="6"/>
      <c r="QO171" s="6"/>
      <c r="QP171" s="6"/>
      <c r="QQ171" s="6"/>
      <c r="QR171" s="6"/>
      <c r="QS171" s="6"/>
      <c r="QT171" s="6"/>
      <c r="QU171" s="6"/>
      <c r="QV171" s="6"/>
      <c r="QW171" s="6"/>
      <c r="QX171" s="6"/>
      <c r="QY171" s="6"/>
      <c r="QZ171" s="6"/>
      <c r="RA171" s="6"/>
      <c r="RB171" s="6"/>
      <c r="RC171" s="6"/>
      <c r="RD171" s="6"/>
      <c r="RE171" s="6"/>
      <c r="RF171" s="6"/>
      <c r="RG171" s="6"/>
      <c r="RH171" s="6"/>
      <c r="RI171" s="6"/>
      <c r="RJ171" s="6"/>
      <c r="RK171" s="6"/>
      <c r="RL171" s="6"/>
      <c r="RM171" s="6"/>
      <c r="RN171" s="6"/>
      <c r="RO171" s="6"/>
      <c r="RP171" s="6"/>
      <c r="RQ171" s="6"/>
      <c r="RR171" s="6"/>
      <c r="RS171" s="6"/>
      <c r="RT171" s="6"/>
      <c r="RU171" s="6"/>
      <c r="RV171" s="6"/>
      <c r="RW171" s="6"/>
      <c r="RX171" s="6"/>
      <c r="RY171" s="6"/>
      <c r="RZ171" s="6"/>
      <c r="SA171" s="6"/>
      <c r="SB171" s="6"/>
      <c r="SC171" s="6"/>
      <c r="SD171" s="6"/>
      <c r="SE171" s="6"/>
      <c r="SF171" s="6"/>
      <c r="SG171" s="6"/>
      <c r="SH171" s="6"/>
      <c r="SI171" s="6"/>
      <c r="SJ171" s="6"/>
      <c r="SK171" s="6"/>
      <c r="SL171" s="6"/>
      <c r="SM171" s="6"/>
      <c r="SN171" s="6"/>
      <c r="SO171" s="6"/>
      <c r="SP171" s="6"/>
      <c r="SQ171" s="6"/>
      <c r="SR171" s="6"/>
      <c r="SS171" s="6"/>
      <c r="ST171" s="6"/>
      <c r="SU171" s="6"/>
      <c r="SV171" s="6"/>
      <c r="SW171" s="6"/>
      <c r="SX171" s="6"/>
      <c r="SY171" s="6"/>
      <c r="SZ171" s="6"/>
      <c r="TA171" s="6"/>
      <c r="TB171" s="6"/>
      <c r="TC171" s="6"/>
      <c r="TD171" s="6"/>
      <c r="TE171" s="6"/>
      <c r="TF171" s="6"/>
      <c r="TG171" s="6"/>
      <c r="TH171" s="6"/>
      <c r="TI171" s="6"/>
      <c r="TJ171" s="6"/>
      <c r="TK171" s="6"/>
      <c r="TL171" s="6"/>
      <c r="TM171" s="6"/>
      <c r="TN171" s="6"/>
      <c r="TO171" s="6"/>
      <c r="TP171" s="6"/>
      <c r="TQ171" s="6"/>
      <c r="TR171" s="6"/>
      <c r="TS171" s="6"/>
      <c r="TT171" s="6"/>
      <c r="TU171" s="6"/>
      <c r="TV171" s="6"/>
      <c r="TW171" s="6"/>
      <c r="TX171" s="6"/>
      <c r="TY171" s="6"/>
      <c r="TZ171" s="6"/>
      <c r="UA171" s="6"/>
      <c r="UB171" s="6"/>
      <c r="UC171" s="6"/>
      <c r="UD171" s="6"/>
      <c r="UE171" s="6"/>
      <c r="UF171" s="6"/>
      <c r="UG171" s="6"/>
      <c r="UH171" s="6"/>
      <c r="UI171" s="6"/>
      <c r="UJ171" s="6"/>
      <c r="UK171" s="6"/>
      <c r="UL171" s="6"/>
      <c r="UM171" s="6"/>
      <c r="UN171" s="6"/>
      <c r="UO171" s="6"/>
      <c r="UP171" s="6"/>
      <c r="UQ171" s="6"/>
      <c r="UR171" s="6"/>
      <c r="US171" s="6"/>
      <c r="UT171" s="6"/>
      <c r="UU171" s="6"/>
      <c r="UV171" s="6"/>
      <c r="UW171" s="6"/>
      <c r="UX171" s="6"/>
      <c r="UY171" s="6"/>
      <c r="UZ171" s="6"/>
      <c r="VA171" s="6"/>
      <c r="VB171" s="6"/>
      <c r="VC171" s="6"/>
      <c r="VD171" s="6"/>
      <c r="VE171" s="6"/>
      <c r="VF171" s="6"/>
      <c r="VG171" s="6"/>
      <c r="VH171" s="6"/>
      <c r="VI171" s="6"/>
      <c r="VJ171" s="6"/>
      <c r="VK171" s="6"/>
      <c r="VL171" s="6"/>
      <c r="VM171" s="6"/>
      <c r="VN171" s="6"/>
      <c r="VO171" s="6"/>
      <c r="VP171" s="6"/>
      <c r="VQ171" s="6"/>
      <c r="VR171" s="6"/>
      <c r="VS171" s="6"/>
      <c r="VT171" s="6"/>
      <c r="VU171" s="6"/>
      <c r="VV171" s="6"/>
      <c r="VW171" s="6"/>
      <c r="VX171" s="6"/>
      <c r="VY171" s="6"/>
      <c r="VZ171" s="6"/>
      <c r="WA171" s="6"/>
      <c r="WB171" s="6"/>
      <c r="WC171" s="6"/>
      <c r="WD171" s="6"/>
      <c r="WE171" s="6"/>
      <c r="WF171" s="6"/>
      <c r="WG171" s="6"/>
      <c r="WH171" s="6"/>
      <c r="WI171" s="6"/>
      <c r="WJ171" s="6"/>
      <c r="WK171" s="6"/>
      <c r="WL171" s="6"/>
      <c r="WM171" s="6"/>
      <c r="WN171" s="6"/>
      <c r="WO171" s="6"/>
      <c r="WP171" s="6"/>
      <c r="WQ171" s="6"/>
      <c r="WR171" s="6"/>
      <c r="WS171" s="6"/>
      <c r="WT171" s="6"/>
      <c r="WU171" s="6"/>
      <c r="WV171" s="6"/>
      <c r="WW171" s="6"/>
      <c r="WX171" s="6"/>
      <c r="WY171" s="6"/>
      <c r="WZ171" s="6"/>
      <c r="XA171" s="6"/>
      <c r="XB171" s="6"/>
      <c r="XC171" s="6"/>
      <c r="XD171" s="6"/>
      <c r="XE171" s="6"/>
      <c r="XF171" s="6"/>
      <c r="XG171" s="6"/>
      <c r="XH171" s="6"/>
      <c r="XI171" s="6"/>
      <c r="XJ171" s="6"/>
      <c r="XK171" s="6"/>
      <c r="XL171" s="6"/>
      <c r="XM171" s="6"/>
      <c r="XN171" s="6"/>
      <c r="XO171" s="6"/>
      <c r="XP171" s="6"/>
      <c r="XQ171" s="6"/>
      <c r="XR171" s="6"/>
      <c r="XS171" s="6"/>
      <c r="XT171" s="6"/>
      <c r="XU171" s="6"/>
      <c r="XV171" s="6"/>
      <c r="XW171" s="6"/>
      <c r="XX171" s="6"/>
      <c r="XY171" s="6"/>
      <c r="XZ171" s="6"/>
      <c r="YA171" s="6"/>
      <c r="YB171" s="6"/>
      <c r="YC171" s="6"/>
      <c r="YD171" s="6"/>
      <c r="YE171" s="6"/>
      <c r="YF171" s="6"/>
      <c r="YG171" s="6"/>
      <c r="YH171" s="6"/>
      <c r="YI171" s="6"/>
      <c r="YJ171" s="6"/>
      <c r="YK171" s="6"/>
      <c r="YL171" s="6"/>
      <c r="YM171" s="6"/>
      <c r="YN171" s="6"/>
      <c r="YO171" s="6"/>
      <c r="YP171" s="6"/>
      <c r="YQ171" s="6"/>
      <c r="YR171" s="6"/>
      <c r="YS171" s="6"/>
      <c r="YT171" s="6"/>
      <c r="YU171" s="6"/>
      <c r="YV171" s="6"/>
      <c r="YW171" s="6"/>
      <c r="YX171" s="6"/>
      <c r="YY171" s="6"/>
      <c r="YZ171" s="6"/>
      <c r="ZA171" s="6"/>
      <c r="ZB171" s="6"/>
      <c r="ZC171" s="6"/>
      <c r="ZD171" s="6"/>
      <c r="ZE171" s="6"/>
      <c r="ZF171" s="6"/>
      <c r="ZG171" s="6"/>
      <c r="ZH171" s="6"/>
      <c r="ZI171" s="6"/>
      <c r="ZJ171" s="6"/>
      <c r="ZK171" s="6"/>
      <c r="ZL171" s="6"/>
      <c r="ZM171" s="6"/>
      <c r="ZN171" s="6"/>
      <c r="ZO171" s="6"/>
      <c r="ZP171" s="6"/>
      <c r="ZQ171" s="6"/>
      <c r="ZR171" s="6"/>
      <c r="ZS171" s="6"/>
      <c r="ZT171" s="6"/>
      <c r="ZU171" s="6"/>
      <c r="ZV171" s="6"/>
      <c r="ZW171" s="6"/>
      <c r="ZX171" s="6"/>
      <c r="ZY171" s="6"/>
      <c r="ZZ171" s="6"/>
      <c r="AAA171" s="6"/>
      <c r="AAB171" s="6"/>
      <c r="AAC171" s="6"/>
      <c r="AAD171" s="6"/>
      <c r="AAE171" s="6"/>
      <c r="AAF171" s="6"/>
      <c r="AAG171" s="6"/>
      <c r="AAH171" s="6"/>
      <c r="AAI171" s="6"/>
      <c r="AAJ171" s="6"/>
      <c r="AAK171" s="6"/>
      <c r="AAL171" s="6"/>
      <c r="AAM171" s="6"/>
      <c r="AAN171" s="6"/>
      <c r="AAO171" s="6"/>
      <c r="AAP171" s="6"/>
      <c r="AAQ171" s="6"/>
      <c r="AAR171" s="6"/>
      <c r="AAS171" s="6"/>
      <c r="AAT171" s="6"/>
      <c r="AAU171" s="6"/>
      <c r="AAV171" s="6"/>
      <c r="AAW171" s="6"/>
      <c r="AAX171" s="6"/>
      <c r="AAY171" s="6"/>
      <c r="AAZ171" s="6"/>
      <c r="ABA171" s="6"/>
      <c r="ABB171" s="6"/>
      <c r="ABC171" s="6"/>
      <c r="ABD171" s="6"/>
      <c r="ABE171" s="6"/>
      <c r="ABF171" s="6"/>
      <c r="ABG171" s="6"/>
      <c r="ABH171" s="6"/>
      <c r="ABI171" s="6"/>
      <c r="ABJ171" s="6"/>
      <c r="ABK171" s="6"/>
      <c r="ABL171" s="6"/>
      <c r="ABM171" s="6"/>
      <c r="ABN171" s="6"/>
      <c r="ABO171" s="6"/>
      <c r="ABP171" s="6"/>
      <c r="ABQ171" s="6"/>
      <c r="ABR171" s="6"/>
      <c r="ABS171" s="6"/>
      <c r="ABT171" s="6"/>
      <c r="ABU171" s="6"/>
      <c r="ABV171" s="6"/>
      <c r="ABW171" s="6"/>
      <c r="ABX171" s="6"/>
      <c r="ABY171" s="6"/>
      <c r="ABZ171" s="6"/>
      <c r="ACA171" s="6"/>
      <c r="ACB171" s="6"/>
      <c r="ACC171" s="6"/>
      <c r="ACD171" s="6"/>
      <c r="ACE171" s="6"/>
      <c r="ACF171" s="6"/>
      <c r="ACG171" s="6"/>
      <c r="ACH171" s="6"/>
      <c r="ACI171" s="6"/>
      <c r="ACJ171" s="6"/>
      <c r="ACK171" s="6"/>
      <c r="ACL171" s="6"/>
      <c r="ACM171" s="6"/>
      <c r="ACN171" s="6"/>
      <c r="ACO171" s="6"/>
      <c r="ACP171" s="6"/>
      <c r="ACQ171" s="6"/>
      <c r="ACR171" s="6"/>
      <c r="ACS171" s="6"/>
      <c r="ACT171" s="6"/>
      <c r="ACU171" s="6"/>
      <c r="ACV171" s="6"/>
      <c r="ACW171" s="6"/>
      <c r="ACX171" s="6"/>
      <c r="ACY171" s="6"/>
      <c r="ACZ171" s="6"/>
      <c r="ADA171" s="6"/>
      <c r="ADB171" s="6"/>
      <c r="ADC171" s="6"/>
      <c r="ADD171" s="6"/>
      <c r="ADE171" s="6"/>
      <c r="ADF171" s="6"/>
      <c r="ADG171" s="6"/>
      <c r="ADH171" s="6"/>
      <c r="ADI171" s="6"/>
      <c r="ADJ171" s="6"/>
      <c r="ADK171" s="6"/>
      <c r="ADL171" s="6"/>
      <c r="ADM171" s="6"/>
      <c r="ADN171" s="6"/>
      <c r="ADO171" s="6"/>
      <c r="ADP171" s="6"/>
      <c r="ADQ171" s="6"/>
      <c r="ADR171" s="6"/>
      <c r="ADS171" s="6"/>
      <c r="ADT171" s="6"/>
      <c r="ADU171" s="6"/>
      <c r="ADV171" s="6"/>
      <c r="ADW171" s="6"/>
      <c r="ADX171" s="6"/>
      <c r="ADY171" s="6"/>
      <c r="ADZ171" s="6"/>
      <c r="AEA171" s="6"/>
      <c r="AEB171" s="6"/>
      <c r="AEC171" s="6"/>
      <c r="AED171" s="6"/>
      <c r="AEE171" s="6"/>
      <c r="AEF171" s="6"/>
      <c r="AEG171" s="6"/>
      <c r="AEH171" s="6"/>
      <c r="AEI171" s="6"/>
      <c r="AEJ171" s="6"/>
      <c r="AEK171" s="6"/>
      <c r="AEL171" s="6"/>
      <c r="AEM171" s="6"/>
      <c r="AEN171" s="6"/>
      <c r="AEO171" s="6"/>
      <c r="AEP171" s="6"/>
      <c r="AEQ171" s="6"/>
      <c r="AER171" s="6"/>
      <c r="AES171" s="6"/>
      <c r="AET171" s="6"/>
      <c r="AEU171" s="6"/>
      <c r="AEV171" s="6"/>
      <c r="AEW171" s="6"/>
      <c r="AEX171" s="6"/>
      <c r="AEY171" s="6"/>
      <c r="AEZ171" s="6"/>
      <c r="AFA171" s="6"/>
      <c r="AFB171" s="6"/>
      <c r="AFC171" s="6"/>
      <c r="AFD171" s="6"/>
      <c r="AFE171" s="6"/>
      <c r="AFF171" s="6"/>
      <c r="AFG171" s="6"/>
      <c r="AFH171" s="6"/>
      <c r="AFI171" s="6"/>
      <c r="AFJ171" s="6"/>
      <c r="AFK171" s="6"/>
      <c r="AFL171" s="6"/>
      <c r="AFM171" s="6"/>
      <c r="AFN171" s="6"/>
      <c r="AFO171" s="6"/>
      <c r="AFP171" s="6"/>
      <c r="AFQ171" s="6"/>
      <c r="AFR171" s="6"/>
      <c r="AFS171" s="6"/>
      <c r="AFT171" s="6"/>
      <c r="AFU171" s="6"/>
      <c r="AFV171" s="6"/>
      <c r="AFW171" s="6"/>
      <c r="AFX171" s="6"/>
      <c r="AFY171" s="6"/>
      <c r="AFZ171" s="6"/>
      <c r="AGA171" s="6"/>
      <c r="AGB171" s="6"/>
      <c r="AGC171" s="6"/>
      <c r="AGD171" s="6"/>
      <c r="AGE171" s="6"/>
      <c r="AGF171" s="6"/>
      <c r="AGG171" s="6"/>
      <c r="AGH171" s="6"/>
      <c r="AGI171" s="6"/>
      <c r="AGJ171" s="6"/>
      <c r="AGK171" s="6"/>
      <c r="AGL171" s="6"/>
      <c r="AGM171" s="6"/>
      <c r="AGN171" s="6"/>
      <c r="AGO171" s="6"/>
      <c r="AGP171" s="6"/>
      <c r="AGQ171" s="6"/>
      <c r="AGR171" s="6"/>
      <c r="AGS171" s="6"/>
      <c r="AGT171" s="6"/>
      <c r="AGU171" s="6"/>
      <c r="AGV171" s="6"/>
      <c r="AGW171" s="6"/>
      <c r="AGX171" s="6"/>
      <c r="AGY171" s="6"/>
      <c r="AGZ171" s="6"/>
      <c r="AHA171" s="6"/>
      <c r="AHB171" s="6"/>
      <c r="AHC171" s="6"/>
      <c r="AHD171" s="6"/>
      <c r="AHE171" s="6"/>
      <c r="AHF171" s="6"/>
      <c r="AHG171" s="6"/>
      <c r="AHH171" s="6"/>
      <c r="AHI171" s="6"/>
      <c r="AHJ171" s="6"/>
      <c r="AHK171" s="6"/>
      <c r="AHL171" s="6"/>
      <c r="AHM171" s="6"/>
      <c r="AHN171" s="6"/>
      <c r="AHO171" s="6"/>
      <c r="AHP171" s="6"/>
      <c r="AHQ171" s="6"/>
      <c r="AHR171" s="6"/>
      <c r="AHS171" s="6"/>
      <c r="AHT171" s="6"/>
      <c r="AHU171" s="6"/>
      <c r="AHV171" s="6"/>
      <c r="AHW171" s="6"/>
      <c r="AHX171" s="6"/>
      <c r="AHY171" s="6"/>
      <c r="AHZ171" s="6"/>
      <c r="AIA171" s="6"/>
      <c r="AIB171" s="6"/>
      <c r="AIC171" s="6"/>
      <c r="AID171" s="6"/>
      <c r="AIE171" s="6"/>
      <c r="AIF171" s="6"/>
      <c r="AIG171" s="6"/>
      <c r="AIH171" s="6"/>
      <c r="AII171" s="6"/>
      <c r="AIJ171" s="6"/>
      <c r="AIK171" s="6"/>
      <c r="AIL171" s="6"/>
      <c r="AIM171" s="6"/>
      <c r="AIN171" s="6"/>
      <c r="AIO171" s="6"/>
      <c r="AIP171" s="6"/>
      <c r="AIQ171" s="6"/>
      <c r="AIR171" s="6"/>
      <c r="AIS171" s="6"/>
      <c r="AIT171" s="6"/>
      <c r="AIU171" s="6"/>
      <c r="AIV171" s="6"/>
      <c r="AIW171" s="6"/>
      <c r="AIX171" s="6"/>
      <c r="AIY171" s="6"/>
      <c r="AIZ171" s="6"/>
      <c r="AJA171" s="6"/>
      <c r="AJB171" s="6"/>
      <c r="AJC171" s="6"/>
      <c r="AJD171" s="6"/>
      <c r="AJE171" s="6"/>
      <c r="AJF171" s="6"/>
      <c r="AJG171" s="6"/>
      <c r="AJH171" s="6"/>
      <c r="AJI171" s="6"/>
      <c r="AJJ171" s="6"/>
      <c r="AJK171" s="6"/>
      <c r="AJL171" s="6"/>
      <c r="AJM171" s="6"/>
      <c r="AJN171" s="6"/>
      <c r="AJO171" s="6"/>
      <c r="AJP171" s="6"/>
      <c r="AJQ171" s="6"/>
      <c r="AJR171" s="6"/>
      <c r="AJS171" s="6"/>
      <c r="AJT171" s="6"/>
      <c r="AJU171" s="6"/>
      <c r="AJV171" s="6"/>
      <c r="AJW171" s="6"/>
      <c r="AJX171" s="6"/>
      <c r="AJY171" s="6"/>
      <c r="AJZ171" s="6"/>
      <c r="AKA171" s="6"/>
      <c r="AKB171" s="6"/>
      <c r="AKC171" s="6"/>
      <c r="AKD171" s="6"/>
      <c r="AKE171" s="6"/>
      <c r="AKF171" s="6"/>
      <c r="AKG171" s="6"/>
      <c r="AKH171" s="6"/>
      <c r="AKI171" s="6"/>
      <c r="AKJ171" s="6"/>
      <c r="AKK171" s="6"/>
      <c r="AKL171" s="6"/>
      <c r="AKM171" s="6"/>
      <c r="AKN171" s="6"/>
      <c r="AKO171" s="6"/>
      <c r="AKP171" s="6"/>
      <c r="AKQ171" s="6"/>
      <c r="AKR171" s="6"/>
      <c r="AKS171" s="6"/>
      <c r="AKT171" s="6"/>
      <c r="AKU171" s="6"/>
      <c r="AKV171" s="6"/>
      <c r="AKW171" s="6"/>
      <c r="AKX171" s="6"/>
      <c r="AKY171" s="6"/>
      <c r="AKZ171" s="6"/>
      <c r="ALA171" s="6"/>
      <c r="ALB171" s="6"/>
      <c r="ALC171" s="6"/>
      <c r="ALD171" s="6"/>
      <c r="ALE171" s="6"/>
      <c r="ALF171" s="6"/>
      <c r="ALG171" s="6"/>
      <c r="ALH171" s="6"/>
      <c r="ALI171" s="6"/>
      <c r="ALJ171" s="6"/>
      <c r="ALK171" s="6"/>
      <c r="ALL171" s="6"/>
      <c r="ALM171" s="6"/>
      <c r="ALN171" s="6"/>
      <c r="ALO171" s="6"/>
      <c r="ALP171" s="6"/>
      <c r="ALQ171" s="6"/>
      <c r="ALR171" s="6"/>
      <c r="ALS171" s="6"/>
      <c r="ALT171" s="6"/>
      <c r="ALU171" s="6"/>
      <c r="ALV171" s="6"/>
      <c r="ALW171" s="6"/>
      <c r="ALX171" s="6"/>
      <c r="ALY171" s="6"/>
      <c r="ALZ171" s="6"/>
      <c r="AMA171" s="6"/>
      <c r="AMB171" s="6"/>
      <c r="AMC171" s="6"/>
      <c r="AMD171" s="6"/>
      <c r="AME171" s="6"/>
      <c r="AMF171" s="6"/>
      <c r="AMG171" s="6"/>
      <c r="AMH171" s="6"/>
      <c r="AMI171" s="6"/>
      <c r="AMJ171" s="6"/>
      <c r="AMK171" s="6"/>
      <c r="AML171" s="6"/>
      <c r="AMM171" s="6"/>
    </row>
  </sheetData>
  <mergeCells count="8">
    <mergeCell ref="M7:Q7"/>
    <mergeCell ref="C7:C8"/>
    <mergeCell ref="D7:D8"/>
    <mergeCell ref="A7:A8"/>
    <mergeCell ref="B7:B8"/>
    <mergeCell ref="E7:E8"/>
    <mergeCell ref="F7:F8"/>
    <mergeCell ref="G7:L7"/>
  </mergeCells>
  <phoneticPr fontId="32" type="noConversion"/>
  <conditionalFormatting sqref="F17">
    <cfRule type="cellIs" dxfId="41" priority="1" operator="equal">
      <formula>0</formula>
    </cfRule>
    <cfRule type="expression" dxfId="40"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1-2
&amp;"Arial,Treknraksts"&amp;UŪDENSAPGĀDE Ū1.</oddHeader>
    <oddFooter>&amp;C&amp;8&amp;P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127"/>
  <sheetViews>
    <sheetView zoomScaleNormal="100" workbookViewId="0">
      <selection activeCell="E4" sqref="E4"/>
    </sheetView>
  </sheetViews>
  <sheetFormatPr defaultColWidth="9.109375" defaultRowHeight="13.2" x14ac:dyDescent="0.25"/>
  <cols>
    <col min="1" max="1" width="7.44140625" style="3" customWidth="1"/>
    <col min="2" max="2" width="28.44140625" style="1" customWidth="1"/>
    <col min="3" max="4" width="22.33203125" style="1" customWidth="1"/>
    <col min="5" max="5" width="6" style="2" customWidth="1"/>
    <col min="6" max="6" width="8.6640625" style="3" customWidth="1"/>
    <col min="7" max="7" width="6.33203125" style="3" customWidth="1"/>
    <col min="8" max="8" width="6.5546875" style="4" customWidth="1"/>
    <col min="9" max="9" width="7.33203125" style="5" customWidth="1"/>
    <col min="10" max="10" width="8"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49"/>
      <c r="C1" s="49"/>
      <c r="D1" s="49"/>
      <c r="E1" s="68" t="str">
        <f>KOPS!D1</f>
        <v>BIROJU ĒKAS JAUNBŪVE</v>
      </c>
      <c r="F1" s="50"/>
      <c r="G1" s="50"/>
      <c r="H1" s="51"/>
      <c r="I1" s="52"/>
      <c r="J1" s="52"/>
      <c r="K1" s="52"/>
      <c r="L1" s="52"/>
      <c r="M1" s="52"/>
      <c r="N1" s="52"/>
      <c r="O1" s="52"/>
      <c r="P1" s="52"/>
      <c r="Q1" s="53"/>
    </row>
    <row r="2" spans="1:18" ht="13.8" x14ac:dyDescent="0.25">
      <c r="A2" s="48" t="s">
        <v>2</v>
      </c>
      <c r="B2" s="49"/>
      <c r="C2" s="49"/>
      <c r="D2" s="49"/>
      <c r="E2" s="61" t="str">
        <f>KOPS!D2</f>
        <v>BIROJU ĒKAS JAUNBŪVE</v>
      </c>
      <c r="F2" s="50"/>
      <c r="G2" s="50"/>
      <c r="H2" s="51"/>
      <c r="I2" s="52"/>
      <c r="J2" s="52"/>
      <c r="K2" s="52"/>
      <c r="L2" s="52"/>
      <c r="M2" s="52"/>
      <c r="N2" s="52"/>
      <c r="O2" s="52"/>
      <c r="P2" s="52"/>
      <c r="Q2" s="53"/>
    </row>
    <row r="3" spans="1:18" ht="13.8" x14ac:dyDescent="0.25">
      <c r="A3" s="48" t="s">
        <v>3</v>
      </c>
      <c r="B3" s="49"/>
      <c r="C3" s="49"/>
      <c r="D3" s="49"/>
      <c r="E3" s="61" t="str">
        <f>KOPS!D3</f>
        <v>STIGU IELĀ 14, RĪGĀ</v>
      </c>
      <c r="F3" s="50"/>
      <c r="G3" s="50"/>
      <c r="H3" s="51"/>
      <c r="I3" s="52"/>
      <c r="J3" s="52"/>
      <c r="K3" s="52"/>
      <c r="L3" s="52"/>
      <c r="M3" s="52"/>
      <c r="N3" s="52"/>
      <c r="O3" s="52"/>
      <c r="P3" s="52"/>
      <c r="Q3" s="53"/>
    </row>
    <row r="4" spans="1:18" ht="13.8" x14ac:dyDescent="0.25">
      <c r="A4" s="48" t="s">
        <v>4</v>
      </c>
      <c r="B4" s="49"/>
      <c r="C4" s="49"/>
      <c r="D4" s="49"/>
      <c r="E4" s="113"/>
      <c r="F4" s="50"/>
      <c r="G4" s="50"/>
      <c r="H4" s="51"/>
      <c r="I4" s="52"/>
      <c r="J4" s="52"/>
      <c r="K4" s="52"/>
      <c r="L4" s="52"/>
      <c r="M4" s="52"/>
      <c r="N4" s="52"/>
      <c r="O4" s="52"/>
      <c r="P4" s="52"/>
      <c r="Q4" s="53"/>
    </row>
    <row r="5" spans="1:18" ht="14.4" x14ac:dyDescent="0.25">
      <c r="A5" s="48" t="s">
        <v>681</v>
      </c>
      <c r="B5" s="49"/>
      <c r="C5" s="49"/>
      <c r="D5" s="49"/>
      <c r="E5" s="54"/>
      <c r="F5" s="50"/>
      <c r="G5" s="50"/>
      <c r="H5" s="51"/>
      <c r="I5" s="52"/>
      <c r="J5" s="52"/>
      <c r="K5" s="52"/>
      <c r="L5" s="52"/>
      <c r="M5" s="52"/>
      <c r="N5" s="52"/>
      <c r="O5" s="52"/>
      <c r="P5" s="55" t="s">
        <v>28</v>
      </c>
      <c r="Q5" s="111">
        <f>Q122</f>
        <v>0</v>
      </c>
    </row>
    <row r="6" spans="1:18" ht="13.8" x14ac:dyDescent="0.25">
      <c r="A6" s="10" t="str">
        <f>KOPT!A6</f>
        <v>Tāme sastādīta: 2020.gada februārī</v>
      </c>
      <c r="B6" s="49"/>
      <c r="C6" s="49"/>
      <c r="D6" s="49"/>
      <c r="E6" s="54"/>
      <c r="F6" s="50"/>
      <c r="G6" s="50"/>
      <c r="H6" s="51"/>
      <c r="I6" s="52"/>
      <c r="J6" s="52"/>
      <c r="K6" s="52"/>
      <c r="L6" s="52"/>
      <c r="M6" s="52"/>
      <c r="N6" s="52"/>
      <c r="O6" s="52"/>
      <c r="P6" s="52"/>
      <c r="Q6" s="53"/>
    </row>
    <row r="7" spans="1:18" ht="20.25" customHeight="1" x14ac:dyDescent="0.25">
      <c r="A7" s="427" t="s">
        <v>5</v>
      </c>
      <c r="B7" s="442" t="s">
        <v>43</v>
      </c>
      <c r="C7" s="442" t="s">
        <v>845</v>
      </c>
      <c r="D7" s="442" t="s">
        <v>846</v>
      </c>
      <c r="E7" s="440" t="s">
        <v>6</v>
      </c>
      <c r="F7" s="427" t="s">
        <v>7</v>
      </c>
      <c r="G7" s="437" t="s">
        <v>8</v>
      </c>
      <c r="H7" s="437"/>
      <c r="I7" s="437"/>
      <c r="J7" s="437"/>
      <c r="K7" s="437"/>
      <c r="L7" s="439"/>
      <c r="M7" s="438" t="s">
        <v>11</v>
      </c>
      <c r="N7" s="437"/>
      <c r="O7" s="437"/>
      <c r="P7" s="437"/>
      <c r="Q7" s="439"/>
      <c r="R7" s="9"/>
    </row>
    <row r="8" spans="1:18" ht="78.75" customHeight="1" x14ac:dyDescent="0.25">
      <c r="A8" s="428"/>
      <c r="B8" s="443"/>
      <c r="C8" s="443"/>
      <c r="D8" s="443"/>
      <c r="E8" s="441"/>
      <c r="F8" s="428"/>
      <c r="G8" s="7" t="s">
        <v>9</v>
      </c>
      <c r="H8" s="7" t="s">
        <v>29</v>
      </c>
      <c r="I8" s="8" t="s">
        <v>30</v>
      </c>
      <c r="J8" s="8" t="s">
        <v>41</v>
      </c>
      <c r="K8" s="8" t="s">
        <v>31</v>
      </c>
      <c r="L8" s="8" t="s">
        <v>32</v>
      </c>
      <c r="M8" s="8" t="s">
        <v>10</v>
      </c>
      <c r="N8" s="8" t="s">
        <v>30</v>
      </c>
      <c r="O8" s="8" t="s">
        <v>41</v>
      </c>
      <c r="P8" s="8" t="s">
        <v>31</v>
      </c>
      <c r="Q8" s="8" t="s">
        <v>33</v>
      </c>
    </row>
    <row r="9" spans="1:18" ht="12.75" customHeight="1" x14ac:dyDescent="0.25">
      <c r="A9" s="16"/>
      <c r="B9" s="32"/>
      <c r="C9" s="184"/>
      <c r="D9" s="184"/>
      <c r="E9" s="28"/>
      <c r="F9" s="25"/>
      <c r="G9" s="34"/>
      <c r="H9" s="29"/>
      <c r="I9" s="31"/>
      <c r="J9" s="31"/>
      <c r="K9" s="35"/>
      <c r="L9" s="31"/>
      <c r="M9" s="35"/>
      <c r="N9" s="31"/>
      <c r="O9" s="35"/>
      <c r="P9" s="31"/>
      <c r="Q9" s="36"/>
    </row>
    <row r="10" spans="1:18" s="165" customFormat="1" x14ac:dyDescent="0.25">
      <c r="A10" s="191" t="s">
        <v>684</v>
      </c>
      <c r="B10" s="187" t="s">
        <v>1000</v>
      </c>
      <c r="C10" s="167"/>
      <c r="D10" s="167"/>
      <c r="E10" s="168"/>
      <c r="F10" s="169"/>
      <c r="G10" s="147"/>
      <c r="H10" s="107"/>
      <c r="I10" s="107"/>
      <c r="J10" s="107"/>
      <c r="K10" s="148"/>
      <c r="L10" s="107"/>
      <c r="M10" s="107"/>
      <c r="N10" s="107"/>
      <c r="O10" s="107"/>
      <c r="P10" s="107"/>
      <c r="Q10" s="107"/>
    </row>
    <row r="11" spans="1:18" s="165" customFormat="1" ht="66" x14ac:dyDescent="0.25">
      <c r="A11" s="166" t="s">
        <v>54</v>
      </c>
      <c r="B11" s="167" t="s">
        <v>1001</v>
      </c>
      <c r="C11" s="167" t="s">
        <v>1002</v>
      </c>
      <c r="D11" s="167" t="s">
        <v>1003</v>
      </c>
      <c r="E11" s="169" t="s">
        <v>59</v>
      </c>
      <c r="F11" s="170">
        <v>2</v>
      </c>
      <c r="G11" s="147"/>
      <c r="H11" s="107"/>
      <c r="I11" s="107"/>
      <c r="J11" s="107"/>
      <c r="K11" s="148"/>
      <c r="L11" s="107"/>
      <c r="M11" s="107"/>
      <c r="N11" s="107"/>
      <c r="O11" s="107"/>
      <c r="P11" s="107"/>
      <c r="Q11" s="107"/>
    </row>
    <row r="12" spans="1:18" s="165" customFormat="1" ht="66" x14ac:dyDescent="0.25">
      <c r="A12" s="166" t="s">
        <v>57</v>
      </c>
      <c r="B12" s="167" t="s">
        <v>1004</v>
      </c>
      <c r="C12" s="167" t="s">
        <v>1005</v>
      </c>
      <c r="D12" s="167" t="s">
        <v>1003</v>
      </c>
      <c r="E12" s="169" t="s">
        <v>59</v>
      </c>
      <c r="F12" s="170">
        <v>6</v>
      </c>
      <c r="G12" s="147"/>
      <c r="H12" s="107"/>
      <c r="I12" s="107"/>
      <c r="J12" s="107"/>
      <c r="K12" s="148"/>
      <c r="L12" s="107"/>
      <c r="M12" s="107"/>
      <c r="N12" s="107"/>
      <c r="O12" s="107"/>
      <c r="P12" s="107"/>
      <c r="Q12" s="107"/>
    </row>
    <row r="13" spans="1:18" s="165" customFormat="1" ht="39.6" x14ac:dyDescent="0.25">
      <c r="A13" s="166" t="s">
        <v>60</v>
      </c>
      <c r="B13" s="167" t="s">
        <v>1006</v>
      </c>
      <c r="C13" s="167" t="s">
        <v>1007</v>
      </c>
      <c r="D13" s="167" t="s">
        <v>1003</v>
      </c>
      <c r="E13" s="169" t="s">
        <v>59</v>
      </c>
      <c r="F13" s="170">
        <v>5</v>
      </c>
      <c r="G13" s="147"/>
      <c r="H13" s="107"/>
      <c r="I13" s="107"/>
      <c r="J13" s="107"/>
      <c r="K13" s="148"/>
      <c r="L13" s="107"/>
      <c r="M13" s="107"/>
      <c r="N13" s="107"/>
      <c r="O13" s="107"/>
      <c r="P13" s="107"/>
      <c r="Q13" s="107"/>
    </row>
    <row r="14" spans="1:18" s="165" customFormat="1" ht="52.8" x14ac:dyDescent="0.25">
      <c r="A14" s="166" t="s">
        <v>62</v>
      </c>
      <c r="B14" s="167" t="s">
        <v>1008</v>
      </c>
      <c r="C14" s="167" t="s">
        <v>1007</v>
      </c>
      <c r="D14" s="167" t="s">
        <v>1003</v>
      </c>
      <c r="E14" s="169" t="s">
        <v>59</v>
      </c>
      <c r="F14" s="170">
        <v>4</v>
      </c>
      <c r="G14" s="147"/>
      <c r="H14" s="107"/>
      <c r="I14" s="107"/>
      <c r="J14" s="107"/>
      <c r="K14" s="148"/>
      <c r="L14" s="107"/>
      <c r="M14" s="107"/>
      <c r="N14" s="107"/>
      <c r="O14" s="107"/>
      <c r="P14" s="107"/>
      <c r="Q14" s="107"/>
    </row>
    <row r="15" spans="1:18" s="165" customFormat="1" x14ac:dyDescent="0.25">
      <c r="A15" s="166" t="s">
        <v>64</v>
      </c>
      <c r="B15" s="167" t="s">
        <v>1009</v>
      </c>
      <c r="C15" s="167" t="s">
        <v>1010</v>
      </c>
      <c r="D15" s="167" t="s">
        <v>1003</v>
      </c>
      <c r="E15" s="169" t="s">
        <v>59</v>
      </c>
      <c r="F15" s="170">
        <v>17</v>
      </c>
      <c r="G15" s="229"/>
      <c r="H15" s="109"/>
      <c r="I15" s="109"/>
      <c r="J15" s="109"/>
      <c r="K15" s="148"/>
      <c r="L15" s="107"/>
      <c r="M15" s="107"/>
      <c r="N15" s="107"/>
      <c r="O15" s="107"/>
      <c r="P15" s="107"/>
      <c r="Q15" s="107"/>
    </row>
    <row r="16" spans="1:18" s="165" customFormat="1" ht="26.4" x14ac:dyDescent="0.25">
      <c r="A16" s="166" t="s">
        <v>66</v>
      </c>
      <c r="B16" s="167" t="s">
        <v>1011</v>
      </c>
      <c r="C16" s="167" t="s">
        <v>1010</v>
      </c>
      <c r="D16" s="167" t="s">
        <v>1003</v>
      </c>
      <c r="E16" s="169" t="s">
        <v>59</v>
      </c>
      <c r="F16" s="170">
        <v>17</v>
      </c>
      <c r="G16" s="147"/>
      <c r="H16" s="107"/>
      <c r="I16" s="107"/>
      <c r="J16" s="107"/>
      <c r="K16" s="148"/>
      <c r="L16" s="107"/>
      <c r="M16" s="107"/>
      <c r="N16" s="107"/>
      <c r="O16" s="107"/>
      <c r="P16" s="107"/>
      <c r="Q16" s="107"/>
    </row>
    <row r="17" spans="1:17" s="173" customFormat="1" ht="92.4" x14ac:dyDescent="0.25">
      <c r="A17" s="166" t="s">
        <v>345</v>
      </c>
      <c r="B17" s="171" t="s">
        <v>1012</v>
      </c>
      <c r="C17" s="171" t="s">
        <v>1010</v>
      </c>
      <c r="D17" s="171" t="s">
        <v>1003</v>
      </c>
      <c r="E17" s="169" t="s">
        <v>59</v>
      </c>
      <c r="F17" s="172">
        <v>17</v>
      </c>
      <c r="G17" s="147"/>
      <c r="H17" s="107"/>
      <c r="I17" s="107"/>
      <c r="J17" s="107"/>
      <c r="K17" s="148"/>
      <c r="L17" s="107"/>
      <c r="M17" s="107"/>
      <c r="N17" s="107"/>
      <c r="O17" s="107"/>
      <c r="P17" s="107"/>
      <c r="Q17" s="107"/>
    </row>
    <row r="18" spans="1:17" s="165" customFormat="1" ht="66" x14ac:dyDescent="0.25">
      <c r="A18" s="166" t="s">
        <v>741</v>
      </c>
      <c r="B18" s="167" t="s">
        <v>1013</v>
      </c>
      <c r="C18" s="167" t="s">
        <v>1007</v>
      </c>
      <c r="D18" s="167" t="s">
        <v>1003</v>
      </c>
      <c r="E18" s="169" t="s">
        <v>59</v>
      </c>
      <c r="F18" s="164">
        <v>2</v>
      </c>
      <c r="G18" s="147"/>
      <c r="H18" s="107"/>
      <c r="I18" s="107"/>
      <c r="J18" s="107"/>
      <c r="K18" s="148"/>
      <c r="L18" s="107"/>
      <c r="M18" s="107"/>
      <c r="N18" s="107"/>
      <c r="O18" s="107"/>
      <c r="P18" s="107"/>
      <c r="Q18" s="107"/>
    </row>
    <row r="19" spans="1:17" s="165" customFormat="1" ht="39.6" x14ac:dyDescent="0.25">
      <c r="A19" s="166" t="s">
        <v>742</v>
      </c>
      <c r="B19" s="167" t="s">
        <v>1014</v>
      </c>
      <c r="C19" s="167" t="s">
        <v>1007</v>
      </c>
      <c r="D19" s="167"/>
      <c r="E19" s="169" t="s">
        <v>59</v>
      </c>
      <c r="F19" s="164">
        <v>2</v>
      </c>
      <c r="G19" s="147"/>
      <c r="H19" s="107"/>
      <c r="I19" s="107"/>
      <c r="J19" s="107"/>
      <c r="K19" s="148"/>
      <c r="L19" s="107"/>
      <c r="M19" s="107"/>
      <c r="N19" s="107"/>
      <c r="O19" s="107"/>
      <c r="P19" s="107"/>
      <c r="Q19" s="107"/>
    </row>
    <row r="20" spans="1:17" s="165" customFormat="1" ht="92.4" x14ac:dyDescent="0.25">
      <c r="A20" s="166" t="s">
        <v>743</v>
      </c>
      <c r="B20" s="167" t="s">
        <v>1015</v>
      </c>
      <c r="C20" s="167" t="s">
        <v>1010</v>
      </c>
      <c r="D20" s="167" t="s">
        <v>1016</v>
      </c>
      <c r="E20" s="169" t="s">
        <v>59</v>
      </c>
      <c r="F20" s="164">
        <v>2</v>
      </c>
      <c r="G20" s="147"/>
      <c r="H20" s="107"/>
      <c r="I20" s="107"/>
      <c r="J20" s="107"/>
      <c r="K20" s="148"/>
      <c r="L20" s="107"/>
      <c r="M20" s="107"/>
      <c r="N20" s="107"/>
      <c r="O20" s="107"/>
      <c r="P20" s="107"/>
      <c r="Q20" s="107"/>
    </row>
    <row r="21" spans="1:17" s="165" customFormat="1" ht="39.6" x14ac:dyDescent="0.25">
      <c r="A21" s="166" t="s">
        <v>744</v>
      </c>
      <c r="B21" s="167" t="s">
        <v>1017</v>
      </c>
      <c r="C21" s="167" t="s">
        <v>1007</v>
      </c>
      <c r="D21" s="167"/>
      <c r="E21" s="169" t="s">
        <v>59</v>
      </c>
      <c r="F21" s="164">
        <v>2</v>
      </c>
      <c r="G21" s="147"/>
      <c r="H21" s="107"/>
      <c r="I21" s="107"/>
      <c r="J21" s="107"/>
      <c r="K21" s="148"/>
      <c r="L21" s="107"/>
      <c r="M21" s="107"/>
      <c r="N21" s="107"/>
      <c r="O21" s="107"/>
      <c r="P21" s="107"/>
      <c r="Q21" s="107"/>
    </row>
    <row r="22" spans="1:17" s="165" customFormat="1" x14ac:dyDescent="0.25">
      <c r="A22" s="166" t="s">
        <v>745</v>
      </c>
      <c r="B22" s="177" t="s">
        <v>1018</v>
      </c>
      <c r="C22" s="177" t="s">
        <v>1010</v>
      </c>
      <c r="D22" s="177" t="s">
        <v>1016</v>
      </c>
      <c r="E22" s="169" t="s">
        <v>59</v>
      </c>
      <c r="F22" s="180">
        <v>2</v>
      </c>
      <c r="G22" s="147"/>
      <c r="H22" s="107"/>
      <c r="I22" s="107"/>
      <c r="J22" s="107"/>
      <c r="K22" s="148"/>
      <c r="L22" s="107"/>
      <c r="M22" s="107"/>
      <c r="N22" s="107"/>
      <c r="O22" s="107"/>
      <c r="P22" s="107"/>
      <c r="Q22" s="107"/>
    </row>
    <row r="23" spans="1:17" s="165" customFormat="1" ht="39.6" x14ac:dyDescent="0.25">
      <c r="A23" s="166" t="s">
        <v>746</v>
      </c>
      <c r="B23" s="177" t="s">
        <v>1019</v>
      </c>
      <c r="C23" s="177"/>
      <c r="D23" s="177"/>
      <c r="E23" s="169" t="s">
        <v>59</v>
      </c>
      <c r="F23" s="180">
        <v>2</v>
      </c>
      <c r="G23" s="147"/>
      <c r="H23" s="107"/>
      <c r="I23" s="107"/>
      <c r="J23" s="107"/>
      <c r="K23" s="148"/>
      <c r="L23" s="107"/>
      <c r="M23" s="107"/>
      <c r="N23" s="107"/>
      <c r="O23" s="107"/>
      <c r="P23" s="107"/>
      <c r="Q23" s="107"/>
    </row>
    <row r="24" spans="1:17" s="165" customFormat="1" ht="26.4" x14ac:dyDescent="0.25">
      <c r="A24" s="166" t="s">
        <v>747</v>
      </c>
      <c r="B24" s="177" t="s">
        <v>1020</v>
      </c>
      <c r="C24" s="177" t="s">
        <v>1021</v>
      </c>
      <c r="D24" s="177" t="s">
        <v>1022</v>
      </c>
      <c r="E24" s="169" t="s">
        <v>347</v>
      </c>
      <c r="F24" s="180">
        <v>2</v>
      </c>
      <c r="G24" s="147"/>
      <c r="H24" s="107"/>
      <c r="I24" s="107"/>
      <c r="J24" s="107"/>
      <c r="K24" s="148"/>
      <c r="L24" s="107"/>
      <c r="M24" s="107"/>
      <c r="N24" s="107"/>
      <c r="O24" s="107"/>
      <c r="P24" s="107"/>
      <c r="Q24" s="107"/>
    </row>
    <row r="25" spans="1:17" s="165" customFormat="1" ht="39.6" x14ac:dyDescent="0.25">
      <c r="A25" s="166" t="s">
        <v>748</v>
      </c>
      <c r="B25" s="177" t="s">
        <v>1023</v>
      </c>
      <c r="C25" s="177" t="s">
        <v>1010</v>
      </c>
      <c r="D25" s="177" t="s">
        <v>1024</v>
      </c>
      <c r="E25" s="169" t="s">
        <v>59</v>
      </c>
      <c r="F25" s="180">
        <v>1</v>
      </c>
      <c r="G25" s="147"/>
      <c r="H25" s="107"/>
      <c r="I25" s="107"/>
      <c r="J25" s="107"/>
      <c r="K25" s="148"/>
      <c r="L25" s="107"/>
      <c r="M25" s="107"/>
      <c r="N25" s="107"/>
      <c r="O25" s="107"/>
      <c r="P25" s="107"/>
      <c r="Q25" s="107"/>
    </row>
    <row r="26" spans="1:17" s="165" customFormat="1" ht="26.4" x14ac:dyDescent="0.25">
      <c r="A26" s="166" t="s">
        <v>749</v>
      </c>
      <c r="B26" s="177" t="s">
        <v>1025</v>
      </c>
      <c r="C26" s="177" t="s">
        <v>1026</v>
      </c>
      <c r="D26" s="177" t="s">
        <v>1027</v>
      </c>
      <c r="E26" s="169" t="s">
        <v>59</v>
      </c>
      <c r="F26" s="180">
        <v>1</v>
      </c>
      <c r="G26" s="147"/>
      <c r="H26" s="107"/>
      <c r="I26" s="107"/>
      <c r="J26" s="107"/>
      <c r="K26" s="148"/>
      <c r="L26" s="107"/>
      <c r="M26" s="107"/>
      <c r="N26" s="107"/>
      <c r="O26" s="107"/>
      <c r="P26" s="107"/>
      <c r="Q26" s="107"/>
    </row>
    <row r="27" spans="1:17" s="165" customFormat="1" ht="39.6" x14ac:dyDescent="0.25">
      <c r="A27" s="166" t="s">
        <v>750</v>
      </c>
      <c r="B27" s="177" t="s">
        <v>1028</v>
      </c>
      <c r="C27" s="177" t="s">
        <v>1029</v>
      </c>
      <c r="D27" s="177" t="s">
        <v>1003</v>
      </c>
      <c r="E27" s="169" t="s">
        <v>59</v>
      </c>
      <c r="F27" s="180">
        <v>1</v>
      </c>
      <c r="G27" s="147"/>
      <c r="H27" s="107"/>
      <c r="I27" s="107"/>
      <c r="J27" s="107"/>
      <c r="K27" s="148"/>
      <c r="L27" s="107"/>
      <c r="M27" s="107"/>
      <c r="N27" s="107"/>
      <c r="O27" s="107"/>
      <c r="P27" s="107"/>
      <c r="Q27" s="107"/>
    </row>
    <row r="28" spans="1:17" s="165" customFormat="1" ht="39.6" x14ac:dyDescent="0.25">
      <c r="A28" s="166" t="s">
        <v>751</v>
      </c>
      <c r="B28" s="177" t="s">
        <v>1030</v>
      </c>
      <c r="C28" s="177" t="s">
        <v>1031</v>
      </c>
      <c r="D28" s="177" t="s">
        <v>1032</v>
      </c>
      <c r="E28" s="169" t="s">
        <v>59</v>
      </c>
      <c r="F28" s="180">
        <v>1</v>
      </c>
      <c r="G28" s="147"/>
      <c r="H28" s="107"/>
      <c r="I28" s="107"/>
      <c r="J28" s="107"/>
      <c r="K28" s="148"/>
      <c r="L28" s="107"/>
      <c r="M28" s="107"/>
      <c r="N28" s="107"/>
      <c r="O28" s="107"/>
      <c r="P28" s="107"/>
      <c r="Q28" s="107"/>
    </row>
    <row r="29" spans="1:17" s="165" customFormat="1" ht="26.4" x14ac:dyDescent="0.25">
      <c r="A29" s="166" t="s">
        <v>752</v>
      </c>
      <c r="B29" s="177" t="s">
        <v>1033</v>
      </c>
      <c r="C29" s="177"/>
      <c r="D29" s="177" t="s">
        <v>1034</v>
      </c>
      <c r="E29" s="169" t="s">
        <v>347</v>
      </c>
      <c r="F29" s="180">
        <v>1</v>
      </c>
      <c r="G29" s="147"/>
      <c r="H29" s="107"/>
      <c r="I29" s="107"/>
      <c r="J29" s="107"/>
      <c r="K29" s="148"/>
      <c r="L29" s="107"/>
      <c r="M29" s="107"/>
      <c r="N29" s="107"/>
      <c r="O29" s="107"/>
      <c r="P29" s="107"/>
      <c r="Q29" s="107"/>
    </row>
    <row r="30" spans="1:17" s="165" customFormat="1" ht="39.6" x14ac:dyDescent="0.25">
      <c r="A30" s="166" t="s">
        <v>753</v>
      </c>
      <c r="B30" s="177" t="s">
        <v>1035</v>
      </c>
      <c r="C30" s="177" t="s">
        <v>1036</v>
      </c>
      <c r="D30" s="177" t="s">
        <v>1037</v>
      </c>
      <c r="E30" s="169" t="s">
        <v>59</v>
      </c>
      <c r="F30" s="180">
        <v>1</v>
      </c>
      <c r="G30" s="147"/>
      <c r="H30" s="107"/>
      <c r="I30" s="107"/>
      <c r="J30" s="107"/>
      <c r="K30" s="148"/>
      <c r="L30" s="107"/>
      <c r="M30" s="107"/>
      <c r="N30" s="107"/>
      <c r="O30" s="107"/>
      <c r="P30" s="107"/>
      <c r="Q30" s="107"/>
    </row>
    <row r="31" spans="1:17" s="165" customFormat="1" ht="39.6" x14ac:dyDescent="0.25">
      <c r="A31" s="166" t="s">
        <v>754</v>
      </c>
      <c r="B31" s="177" t="s">
        <v>1035</v>
      </c>
      <c r="C31" s="177" t="s">
        <v>1036</v>
      </c>
      <c r="D31" s="177" t="s">
        <v>1038</v>
      </c>
      <c r="E31" s="169" t="s">
        <v>59</v>
      </c>
      <c r="F31" s="180">
        <v>2</v>
      </c>
      <c r="G31" s="147"/>
      <c r="H31" s="107"/>
      <c r="I31" s="107"/>
      <c r="J31" s="107"/>
      <c r="K31" s="148"/>
      <c r="L31" s="107"/>
      <c r="M31" s="107"/>
      <c r="N31" s="107"/>
      <c r="O31" s="107"/>
      <c r="P31" s="107"/>
      <c r="Q31" s="107"/>
    </row>
    <row r="32" spans="1:17" s="165" customFormat="1" x14ac:dyDescent="0.25">
      <c r="A32" s="191" t="s">
        <v>687</v>
      </c>
      <c r="B32" s="188" t="s">
        <v>1039</v>
      </c>
      <c r="C32" s="177"/>
      <c r="D32" s="177"/>
      <c r="E32" s="169"/>
      <c r="F32" s="178"/>
      <c r="G32" s="147"/>
      <c r="H32" s="107"/>
      <c r="I32" s="107"/>
      <c r="J32" s="107"/>
      <c r="K32" s="148"/>
      <c r="L32" s="107"/>
      <c r="M32" s="107"/>
      <c r="N32" s="107"/>
      <c r="O32" s="107"/>
      <c r="P32" s="107"/>
      <c r="Q32" s="107"/>
    </row>
    <row r="33" spans="1:17" s="165" customFormat="1" ht="26.4" x14ac:dyDescent="0.25">
      <c r="A33" s="166" t="s">
        <v>69</v>
      </c>
      <c r="B33" s="177" t="s">
        <v>1040</v>
      </c>
      <c r="C33" s="177" t="s">
        <v>1041</v>
      </c>
      <c r="D33" s="177" t="s">
        <v>1042</v>
      </c>
      <c r="E33" s="169" t="s">
        <v>347</v>
      </c>
      <c r="F33" s="180">
        <v>16</v>
      </c>
      <c r="G33" s="147"/>
      <c r="H33" s="107"/>
      <c r="I33" s="107"/>
      <c r="J33" s="107"/>
      <c r="K33" s="148"/>
      <c r="L33" s="107"/>
      <c r="M33" s="107"/>
      <c r="N33" s="107"/>
      <c r="O33" s="107"/>
      <c r="P33" s="107"/>
      <c r="Q33" s="107"/>
    </row>
    <row r="34" spans="1:17" s="165" customFormat="1" ht="26.4" x14ac:dyDescent="0.25">
      <c r="A34" s="166" t="s">
        <v>71</v>
      </c>
      <c r="B34" s="177" t="s">
        <v>1040</v>
      </c>
      <c r="C34" s="177" t="s">
        <v>1041</v>
      </c>
      <c r="D34" s="177" t="s">
        <v>1043</v>
      </c>
      <c r="E34" s="169" t="s">
        <v>347</v>
      </c>
      <c r="F34" s="180">
        <v>21</v>
      </c>
      <c r="G34" s="147"/>
      <c r="H34" s="107"/>
      <c r="I34" s="107"/>
      <c r="J34" s="107"/>
      <c r="K34" s="148"/>
      <c r="L34" s="107"/>
      <c r="M34" s="107"/>
      <c r="N34" s="107"/>
      <c r="O34" s="107"/>
      <c r="P34" s="107"/>
      <c r="Q34" s="107"/>
    </row>
    <row r="35" spans="1:17" s="165" customFormat="1" ht="26.4" x14ac:dyDescent="0.25">
      <c r="A35" s="166" t="s">
        <v>73</v>
      </c>
      <c r="B35" s="177" t="s">
        <v>1040</v>
      </c>
      <c r="C35" s="177" t="s">
        <v>1041</v>
      </c>
      <c r="D35" s="177" t="s">
        <v>1044</v>
      </c>
      <c r="E35" s="169" t="s">
        <v>347</v>
      </c>
      <c r="F35" s="180">
        <v>14</v>
      </c>
      <c r="G35" s="147"/>
      <c r="H35" s="107"/>
      <c r="I35" s="107"/>
      <c r="J35" s="107"/>
      <c r="K35" s="148"/>
      <c r="L35" s="107"/>
      <c r="M35" s="107"/>
      <c r="N35" s="107"/>
      <c r="O35" s="107"/>
      <c r="P35" s="107"/>
      <c r="Q35" s="107"/>
    </row>
    <row r="36" spans="1:17" s="165" customFormat="1" ht="26.4" x14ac:dyDescent="0.25">
      <c r="A36" s="166" t="s">
        <v>76</v>
      </c>
      <c r="B36" s="177" t="s">
        <v>1040</v>
      </c>
      <c r="C36" s="177" t="s">
        <v>1041</v>
      </c>
      <c r="D36" s="177" t="s">
        <v>1045</v>
      </c>
      <c r="E36" s="169" t="s">
        <v>347</v>
      </c>
      <c r="F36" s="180">
        <v>6</v>
      </c>
      <c r="G36" s="147"/>
      <c r="H36" s="107"/>
      <c r="I36" s="107"/>
      <c r="J36" s="107"/>
      <c r="K36" s="148"/>
      <c r="L36" s="107"/>
      <c r="M36" s="107"/>
      <c r="N36" s="107"/>
      <c r="O36" s="107"/>
      <c r="P36" s="107"/>
      <c r="Q36" s="107"/>
    </row>
    <row r="37" spans="1:17" s="165" customFormat="1" ht="26.4" x14ac:dyDescent="0.25">
      <c r="A37" s="166" t="s">
        <v>78</v>
      </c>
      <c r="B37" s="177" t="s">
        <v>1040</v>
      </c>
      <c r="C37" s="177" t="s">
        <v>1041</v>
      </c>
      <c r="D37" s="177" t="s">
        <v>1046</v>
      </c>
      <c r="E37" s="169" t="s">
        <v>347</v>
      </c>
      <c r="F37" s="180">
        <v>7</v>
      </c>
      <c r="G37" s="147"/>
      <c r="H37" s="107"/>
      <c r="I37" s="107"/>
      <c r="J37" s="107"/>
      <c r="K37" s="148"/>
      <c r="L37" s="107"/>
      <c r="M37" s="107"/>
      <c r="N37" s="107"/>
      <c r="O37" s="107"/>
      <c r="P37" s="107"/>
      <c r="Q37" s="107"/>
    </row>
    <row r="38" spans="1:17" s="165" customFormat="1" ht="26.4" x14ac:dyDescent="0.25">
      <c r="A38" s="166" t="s">
        <v>80</v>
      </c>
      <c r="B38" s="177" t="s">
        <v>1040</v>
      </c>
      <c r="C38" s="177" t="s">
        <v>1041</v>
      </c>
      <c r="D38" s="177" t="s">
        <v>1047</v>
      </c>
      <c r="E38" s="169" t="s">
        <v>347</v>
      </c>
      <c r="F38" s="352">
        <v>16</v>
      </c>
      <c r="G38" s="147"/>
      <c r="H38" s="107"/>
      <c r="I38" s="107"/>
      <c r="J38" s="107"/>
      <c r="K38" s="148"/>
      <c r="L38" s="107"/>
      <c r="M38" s="107"/>
      <c r="N38" s="107"/>
      <c r="O38" s="107"/>
      <c r="P38" s="107"/>
      <c r="Q38" s="107"/>
    </row>
    <row r="39" spans="1:17" s="165" customFormat="1" x14ac:dyDescent="0.25">
      <c r="A39" s="166" t="s">
        <v>82</v>
      </c>
      <c r="B39" s="177" t="s">
        <v>1048</v>
      </c>
      <c r="C39" s="177" t="s">
        <v>1041</v>
      </c>
      <c r="D39" s="177" t="s">
        <v>1049</v>
      </c>
      <c r="E39" s="169" t="s">
        <v>347</v>
      </c>
      <c r="F39" s="180">
        <v>40</v>
      </c>
      <c r="G39" s="147"/>
      <c r="H39" s="107"/>
      <c r="I39" s="107"/>
      <c r="J39" s="107"/>
      <c r="K39" s="148"/>
      <c r="L39" s="107"/>
      <c r="M39" s="107"/>
      <c r="N39" s="107"/>
      <c r="O39" s="107"/>
      <c r="P39" s="107"/>
      <c r="Q39" s="107"/>
    </row>
    <row r="40" spans="1:17" s="165" customFormat="1" x14ac:dyDescent="0.25">
      <c r="A40" s="166" t="s">
        <v>471</v>
      </c>
      <c r="B40" s="177" t="s">
        <v>1048</v>
      </c>
      <c r="C40" s="177" t="s">
        <v>1041</v>
      </c>
      <c r="D40" s="177" t="s">
        <v>1050</v>
      </c>
      <c r="E40" s="169" t="s">
        <v>347</v>
      </c>
      <c r="F40" s="352">
        <v>8</v>
      </c>
      <c r="G40" s="147"/>
      <c r="H40" s="107"/>
      <c r="I40" s="107"/>
      <c r="J40" s="107"/>
      <c r="K40" s="148"/>
      <c r="L40" s="107"/>
      <c r="M40" s="107"/>
      <c r="N40" s="107"/>
      <c r="O40" s="107"/>
      <c r="P40" s="107"/>
      <c r="Q40" s="107"/>
    </row>
    <row r="41" spans="1:17" s="165" customFormat="1" x14ac:dyDescent="0.25">
      <c r="A41" s="166" t="s">
        <v>472</v>
      </c>
      <c r="B41" s="177" t="s">
        <v>1051</v>
      </c>
      <c r="C41" s="177" t="s">
        <v>1041</v>
      </c>
      <c r="D41" s="177" t="s">
        <v>1052</v>
      </c>
      <c r="E41" s="169" t="s">
        <v>347</v>
      </c>
      <c r="F41" s="352">
        <v>9</v>
      </c>
      <c r="G41" s="147"/>
      <c r="H41" s="107"/>
      <c r="I41" s="107"/>
      <c r="J41" s="107"/>
      <c r="K41" s="148"/>
      <c r="L41" s="107"/>
      <c r="M41" s="107"/>
      <c r="N41" s="107"/>
      <c r="O41" s="107"/>
      <c r="P41" s="107"/>
      <c r="Q41" s="107"/>
    </row>
    <row r="42" spans="1:17" s="165" customFormat="1" x14ac:dyDescent="0.25">
      <c r="A42" s="166" t="s">
        <v>473</v>
      </c>
      <c r="B42" s="177" t="s">
        <v>1051</v>
      </c>
      <c r="C42" s="177" t="s">
        <v>1041</v>
      </c>
      <c r="D42" s="177" t="s">
        <v>1053</v>
      </c>
      <c r="E42" s="169" t="s">
        <v>347</v>
      </c>
      <c r="F42" s="352">
        <v>1</v>
      </c>
      <c r="G42" s="147"/>
      <c r="H42" s="107"/>
      <c r="I42" s="107"/>
      <c r="J42" s="107"/>
      <c r="K42" s="148"/>
      <c r="L42" s="107"/>
      <c r="M42" s="107"/>
      <c r="N42" s="107"/>
      <c r="O42" s="107"/>
      <c r="P42" s="107"/>
      <c r="Q42" s="107"/>
    </row>
    <row r="43" spans="1:17" s="165" customFormat="1" x14ac:dyDescent="0.25">
      <c r="A43" s="166" t="s">
        <v>474</v>
      </c>
      <c r="B43" s="177" t="s">
        <v>1051</v>
      </c>
      <c r="C43" s="177" t="s">
        <v>1041</v>
      </c>
      <c r="D43" s="177" t="s">
        <v>1054</v>
      </c>
      <c r="E43" s="169" t="s">
        <v>347</v>
      </c>
      <c r="F43" s="352">
        <v>7</v>
      </c>
      <c r="G43" s="147"/>
      <c r="H43" s="107"/>
      <c r="I43" s="107"/>
      <c r="J43" s="107"/>
      <c r="K43" s="148"/>
      <c r="L43" s="107"/>
      <c r="M43" s="107"/>
      <c r="N43" s="107"/>
      <c r="O43" s="107"/>
      <c r="P43" s="107"/>
      <c r="Q43" s="107"/>
    </row>
    <row r="44" spans="1:17" s="165" customFormat="1" x14ac:dyDescent="0.25">
      <c r="A44" s="166" t="s">
        <v>475</v>
      </c>
      <c r="B44" s="177" t="s">
        <v>1051</v>
      </c>
      <c r="C44" s="177" t="s">
        <v>1041</v>
      </c>
      <c r="D44" s="177" t="s">
        <v>1055</v>
      </c>
      <c r="E44" s="169" t="s">
        <v>347</v>
      </c>
      <c r="F44" s="180">
        <v>2</v>
      </c>
      <c r="G44" s="147"/>
      <c r="H44" s="107"/>
      <c r="I44" s="107"/>
      <c r="J44" s="107"/>
      <c r="K44" s="148"/>
      <c r="L44" s="107"/>
      <c r="M44" s="107"/>
      <c r="N44" s="107"/>
      <c r="O44" s="107"/>
      <c r="P44" s="107"/>
      <c r="Q44" s="107"/>
    </row>
    <row r="45" spans="1:17" s="165" customFormat="1" x14ac:dyDescent="0.25">
      <c r="A45" s="166" t="s">
        <v>476</v>
      </c>
      <c r="B45" s="177" t="s">
        <v>1051</v>
      </c>
      <c r="C45" s="177" t="s">
        <v>1041</v>
      </c>
      <c r="D45" s="177" t="s">
        <v>1056</v>
      </c>
      <c r="E45" s="169" t="s">
        <v>347</v>
      </c>
      <c r="F45" s="180">
        <v>2</v>
      </c>
      <c r="G45" s="147"/>
      <c r="H45" s="107"/>
      <c r="I45" s="107"/>
      <c r="J45" s="107"/>
      <c r="K45" s="148"/>
      <c r="L45" s="107"/>
      <c r="M45" s="107"/>
      <c r="N45" s="107"/>
      <c r="O45" s="107"/>
      <c r="P45" s="107"/>
      <c r="Q45" s="107"/>
    </row>
    <row r="46" spans="1:17" s="165" customFormat="1" x14ac:dyDescent="0.25">
      <c r="A46" s="166" t="s">
        <v>477</v>
      </c>
      <c r="B46" s="177" t="s">
        <v>1057</v>
      </c>
      <c r="C46" s="177" t="s">
        <v>1041</v>
      </c>
      <c r="D46" s="177" t="s">
        <v>1058</v>
      </c>
      <c r="E46" s="169" t="s">
        <v>347</v>
      </c>
      <c r="F46" s="180">
        <v>4</v>
      </c>
      <c r="G46" s="147"/>
      <c r="H46" s="107"/>
      <c r="I46" s="107"/>
      <c r="J46" s="107"/>
      <c r="K46" s="148"/>
      <c r="L46" s="107"/>
      <c r="M46" s="107"/>
      <c r="N46" s="107"/>
      <c r="O46" s="107"/>
      <c r="P46" s="107"/>
      <c r="Q46" s="107"/>
    </row>
    <row r="47" spans="1:17" s="165" customFormat="1" x14ac:dyDescent="0.25">
      <c r="A47" s="166" t="s">
        <v>478</v>
      </c>
      <c r="B47" s="177" t="s">
        <v>1057</v>
      </c>
      <c r="C47" s="177" t="s">
        <v>1041</v>
      </c>
      <c r="D47" s="177" t="s">
        <v>1059</v>
      </c>
      <c r="E47" s="169" t="s">
        <v>347</v>
      </c>
      <c r="F47" s="180">
        <v>1</v>
      </c>
      <c r="G47" s="147"/>
      <c r="H47" s="107"/>
      <c r="I47" s="107"/>
      <c r="J47" s="107"/>
      <c r="K47" s="148"/>
      <c r="L47" s="107"/>
      <c r="M47" s="107"/>
      <c r="N47" s="107"/>
      <c r="O47" s="107"/>
      <c r="P47" s="107"/>
      <c r="Q47" s="107"/>
    </row>
    <row r="48" spans="1:17" s="165" customFormat="1" x14ac:dyDescent="0.25">
      <c r="A48" s="166" t="s">
        <v>479</v>
      </c>
      <c r="B48" s="177" t="s">
        <v>1060</v>
      </c>
      <c r="C48" s="177" t="s">
        <v>1041</v>
      </c>
      <c r="D48" s="177" t="s">
        <v>1061</v>
      </c>
      <c r="E48" s="169" t="s">
        <v>347</v>
      </c>
      <c r="F48" s="180">
        <v>7</v>
      </c>
      <c r="G48" s="147"/>
      <c r="H48" s="107"/>
      <c r="I48" s="107"/>
      <c r="J48" s="107"/>
      <c r="K48" s="148"/>
      <c r="L48" s="107"/>
      <c r="M48" s="107"/>
      <c r="N48" s="107"/>
      <c r="O48" s="107"/>
      <c r="P48" s="107"/>
      <c r="Q48" s="107"/>
    </row>
    <row r="49" spans="1:17" s="165" customFormat="1" ht="26.4" x14ac:dyDescent="0.25">
      <c r="A49" s="166" t="s">
        <v>480</v>
      </c>
      <c r="B49" s="177" t="s">
        <v>1062</v>
      </c>
      <c r="C49" s="177" t="s">
        <v>1063</v>
      </c>
      <c r="D49" s="177" t="s">
        <v>1064</v>
      </c>
      <c r="E49" s="169" t="s">
        <v>347</v>
      </c>
      <c r="F49" s="180">
        <v>2</v>
      </c>
      <c r="G49" s="147"/>
      <c r="H49" s="107"/>
      <c r="I49" s="107"/>
      <c r="J49" s="107"/>
      <c r="K49" s="148"/>
      <c r="L49" s="107"/>
      <c r="M49" s="107"/>
      <c r="N49" s="107"/>
      <c r="O49" s="107"/>
      <c r="P49" s="107"/>
      <c r="Q49" s="107"/>
    </row>
    <row r="50" spans="1:17" s="165" customFormat="1" ht="26.4" x14ac:dyDescent="0.25">
      <c r="A50" s="166" t="s">
        <v>481</v>
      </c>
      <c r="B50" s="177" t="s">
        <v>1065</v>
      </c>
      <c r="C50" s="177"/>
      <c r="D50" s="177" t="s">
        <v>1066</v>
      </c>
      <c r="E50" s="169" t="s">
        <v>347</v>
      </c>
      <c r="F50" s="180">
        <v>2</v>
      </c>
      <c r="G50" s="147"/>
      <c r="H50" s="107"/>
      <c r="I50" s="107"/>
      <c r="J50" s="107"/>
      <c r="K50" s="148"/>
      <c r="L50" s="107"/>
      <c r="M50" s="107"/>
      <c r="N50" s="107"/>
      <c r="O50" s="107"/>
      <c r="P50" s="107"/>
      <c r="Q50" s="107"/>
    </row>
    <row r="51" spans="1:17" s="165" customFormat="1" ht="66" x14ac:dyDescent="0.25">
      <c r="A51" s="166" t="s">
        <v>482</v>
      </c>
      <c r="B51" s="193" t="s">
        <v>757</v>
      </c>
      <c r="C51" s="177"/>
      <c r="D51" s="177"/>
      <c r="E51" s="169" t="s">
        <v>59</v>
      </c>
      <c r="F51" s="180">
        <v>1</v>
      </c>
      <c r="G51" s="147"/>
      <c r="H51" s="107"/>
      <c r="I51" s="107"/>
      <c r="J51" s="107"/>
      <c r="K51" s="148"/>
      <c r="L51" s="107"/>
      <c r="M51" s="107"/>
      <c r="N51" s="107"/>
      <c r="O51" s="107"/>
      <c r="P51" s="107"/>
      <c r="Q51" s="107"/>
    </row>
    <row r="52" spans="1:17" s="165" customFormat="1" ht="26.4" x14ac:dyDescent="0.25">
      <c r="A52" s="191" t="s">
        <v>689</v>
      </c>
      <c r="B52" s="187" t="s">
        <v>1094</v>
      </c>
      <c r="C52" s="185"/>
      <c r="D52" s="185"/>
      <c r="E52" s="175"/>
      <c r="F52" s="179"/>
      <c r="G52" s="147"/>
      <c r="H52" s="107"/>
      <c r="I52" s="107"/>
      <c r="J52" s="107"/>
      <c r="K52" s="148"/>
      <c r="L52" s="107"/>
      <c r="M52" s="107"/>
      <c r="N52" s="107"/>
      <c r="O52" s="107"/>
      <c r="P52" s="107"/>
      <c r="Q52" s="107"/>
    </row>
    <row r="53" spans="1:17" s="165" customFormat="1" ht="26.4" x14ac:dyDescent="0.25">
      <c r="A53" s="166" t="s">
        <v>85</v>
      </c>
      <c r="B53" s="168" t="s">
        <v>1067</v>
      </c>
      <c r="C53" s="168" t="s">
        <v>1041</v>
      </c>
      <c r="D53" s="168" t="s">
        <v>1068</v>
      </c>
      <c r="E53" s="169" t="s">
        <v>347</v>
      </c>
      <c r="F53" s="180">
        <v>7</v>
      </c>
      <c r="G53" s="147"/>
      <c r="H53" s="107"/>
      <c r="I53" s="107"/>
      <c r="J53" s="107"/>
      <c r="K53" s="148"/>
      <c r="L53" s="107"/>
      <c r="M53" s="107"/>
      <c r="N53" s="107"/>
      <c r="O53" s="107"/>
      <c r="P53" s="107"/>
      <c r="Q53" s="107"/>
    </row>
    <row r="54" spans="1:17" s="165" customFormat="1" ht="26.4" x14ac:dyDescent="0.25">
      <c r="A54" s="166" t="s">
        <v>87</v>
      </c>
      <c r="B54" s="168" t="s">
        <v>1067</v>
      </c>
      <c r="C54" s="168" t="s">
        <v>1041</v>
      </c>
      <c r="D54" s="168" t="s">
        <v>1069</v>
      </c>
      <c r="E54" s="169" t="s">
        <v>347</v>
      </c>
      <c r="F54" s="180">
        <v>5</v>
      </c>
      <c r="G54" s="147"/>
      <c r="H54" s="107"/>
      <c r="I54" s="107"/>
      <c r="J54" s="107"/>
      <c r="K54" s="148"/>
      <c r="L54" s="107"/>
      <c r="M54" s="107"/>
      <c r="N54" s="107"/>
      <c r="O54" s="107"/>
      <c r="P54" s="107"/>
      <c r="Q54" s="107"/>
    </row>
    <row r="55" spans="1:17" s="165" customFormat="1" ht="26.4" x14ac:dyDescent="0.25">
      <c r="A55" s="166" t="s">
        <v>90</v>
      </c>
      <c r="B55" s="168" t="s">
        <v>1067</v>
      </c>
      <c r="C55" s="168" t="s">
        <v>1041</v>
      </c>
      <c r="D55" s="168" t="s">
        <v>1070</v>
      </c>
      <c r="E55" s="169" t="s">
        <v>347</v>
      </c>
      <c r="F55" s="180">
        <v>4</v>
      </c>
      <c r="G55" s="147"/>
      <c r="H55" s="107"/>
      <c r="I55" s="107"/>
      <c r="J55" s="107"/>
      <c r="K55" s="148"/>
      <c r="L55" s="107"/>
      <c r="M55" s="107"/>
      <c r="N55" s="107"/>
      <c r="O55" s="107"/>
      <c r="P55" s="107"/>
      <c r="Q55" s="107"/>
    </row>
    <row r="56" spans="1:17" s="165" customFormat="1" ht="26.4" x14ac:dyDescent="0.25">
      <c r="A56" s="166" t="s">
        <v>93</v>
      </c>
      <c r="B56" s="168" t="s">
        <v>1067</v>
      </c>
      <c r="C56" s="168" t="s">
        <v>1041</v>
      </c>
      <c r="D56" s="168" t="s">
        <v>1071</v>
      </c>
      <c r="E56" s="169" t="s">
        <v>347</v>
      </c>
      <c r="F56" s="180">
        <v>1</v>
      </c>
      <c r="G56" s="147"/>
      <c r="H56" s="107"/>
      <c r="I56" s="107"/>
      <c r="J56" s="107"/>
      <c r="K56" s="148"/>
      <c r="L56" s="107"/>
      <c r="M56" s="107"/>
      <c r="N56" s="107"/>
      <c r="O56" s="107"/>
      <c r="P56" s="107"/>
      <c r="Q56" s="107"/>
    </row>
    <row r="57" spans="1:17" s="165" customFormat="1" ht="26.4" x14ac:dyDescent="0.25">
      <c r="A57" s="166" t="s">
        <v>95</v>
      </c>
      <c r="B57" s="168" t="s">
        <v>1040</v>
      </c>
      <c r="C57" s="168" t="s">
        <v>1041</v>
      </c>
      <c r="D57" s="168" t="s">
        <v>1042</v>
      </c>
      <c r="E57" s="169" t="s">
        <v>347</v>
      </c>
      <c r="F57" s="180">
        <v>16</v>
      </c>
      <c r="G57" s="147"/>
      <c r="H57" s="107"/>
      <c r="I57" s="107"/>
      <c r="J57" s="107"/>
      <c r="K57" s="148"/>
      <c r="L57" s="107"/>
      <c r="M57" s="107"/>
      <c r="N57" s="107"/>
      <c r="O57" s="107"/>
      <c r="P57" s="107"/>
      <c r="Q57" s="107"/>
    </row>
    <row r="58" spans="1:17" s="165" customFormat="1" ht="26.4" x14ac:dyDescent="0.25">
      <c r="A58" s="166" t="s">
        <v>97</v>
      </c>
      <c r="B58" s="168" t="s">
        <v>1040</v>
      </c>
      <c r="C58" s="168" t="s">
        <v>1041</v>
      </c>
      <c r="D58" s="168" t="s">
        <v>1043</v>
      </c>
      <c r="E58" s="169" t="s">
        <v>347</v>
      </c>
      <c r="F58" s="180">
        <v>18</v>
      </c>
      <c r="G58" s="147"/>
      <c r="H58" s="107"/>
      <c r="I58" s="107"/>
      <c r="J58" s="107"/>
      <c r="K58" s="148"/>
      <c r="L58" s="107"/>
      <c r="M58" s="107"/>
      <c r="N58" s="107"/>
      <c r="O58" s="107"/>
      <c r="P58" s="107"/>
      <c r="Q58" s="107"/>
    </row>
    <row r="59" spans="1:17" s="165" customFormat="1" ht="26.4" x14ac:dyDescent="0.25">
      <c r="A59" s="166" t="s">
        <v>100</v>
      </c>
      <c r="B59" s="168" t="s">
        <v>1040</v>
      </c>
      <c r="C59" s="168" t="s">
        <v>1041</v>
      </c>
      <c r="D59" s="168" t="s">
        <v>1044</v>
      </c>
      <c r="E59" s="169" t="s">
        <v>347</v>
      </c>
      <c r="F59" s="180">
        <v>24</v>
      </c>
      <c r="G59" s="147"/>
      <c r="H59" s="107"/>
      <c r="I59" s="107"/>
      <c r="J59" s="107"/>
      <c r="K59" s="148"/>
      <c r="L59" s="107"/>
      <c r="M59" s="107"/>
      <c r="N59" s="107"/>
      <c r="O59" s="107"/>
      <c r="P59" s="107"/>
      <c r="Q59" s="107"/>
    </row>
    <row r="60" spans="1:17" s="165" customFormat="1" x14ac:dyDescent="0.25">
      <c r="A60" s="166" t="s">
        <v>101</v>
      </c>
      <c r="B60" s="168" t="s">
        <v>1048</v>
      </c>
      <c r="C60" s="168" t="s">
        <v>1041</v>
      </c>
      <c r="D60" s="168" t="s">
        <v>1072</v>
      </c>
      <c r="E60" s="169" t="s">
        <v>347</v>
      </c>
      <c r="F60" s="180">
        <v>3</v>
      </c>
      <c r="G60" s="147"/>
      <c r="H60" s="107"/>
      <c r="I60" s="107"/>
      <c r="J60" s="107"/>
      <c r="K60" s="148"/>
      <c r="L60" s="107"/>
      <c r="M60" s="107"/>
      <c r="N60" s="107"/>
      <c r="O60" s="107"/>
      <c r="P60" s="107"/>
      <c r="Q60" s="107"/>
    </row>
    <row r="61" spans="1:17" s="165" customFormat="1" x14ac:dyDescent="0.25">
      <c r="A61" s="166" t="s">
        <v>102</v>
      </c>
      <c r="B61" s="167" t="s">
        <v>1048</v>
      </c>
      <c r="C61" s="185" t="s">
        <v>1041</v>
      </c>
      <c r="D61" s="185" t="s">
        <v>1049</v>
      </c>
      <c r="E61" s="169" t="s">
        <v>347</v>
      </c>
      <c r="F61" s="179">
        <v>12</v>
      </c>
      <c r="G61" s="147"/>
      <c r="H61" s="107"/>
      <c r="I61" s="107"/>
      <c r="J61" s="107"/>
      <c r="K61" s="148"/>
      <c r="L61" s="107"/>
      <c r="M61" s="107"/>
      <c r="N61" s="107"/>
      <c r="O61" s="107"/>
      <c r="P61" s="107"/>
      <c r="Q61" s="107"/>
    </row>
    <row r="62" spans="1:17" s="165" customFormat="1" x14ac:dyDescent="0.25">
      <c r="A62" s="166" t="s">
        <v>103</v>
      </c>
      <c r="B62" s="168" t="s">
        <v>1048</v>
      </c>
      <c r="C62" s="168" t="s">
        <v>1041</v>
      </c>
      <c r="D62" s="168" t="s">
        <v>1073</v>
      </c>
      <c r="E62" s="169" t="s">
        <v>347</v>
      </c>
      <c r="F62" s="180">
        <v>15</v>
      </c>
      <c r="G62" s="147"/>
      <c r="H62" s="107"/>
      <c r="I62" s="107"/>
      <c r="J62" s="107"/>
      <c r="K62" s="148"/>
      <c r="L62" s="107"/>
      <c r="M62" s="107"/>
      <c r="N62" s="107"/>
      <c r="O62" s="107"/>
      <c r="P62" s="107"/>
      <c r="Q62" s="107"/>
    </row>
    <row r="63" spans="1:17" s="165" customFormat="1" x14ac:dyDescent="0.25">
      <c r="A63" s="166" t="s">
        <v>104</v>
      </c>
      <c r="B63" s="168" t="s">
        <v>1051</v>
      </c>
      <c r="C63" s="168" t="s">
        <v>1041</v>
      </c>
      <c r="D63" s="168" t="s">
        <v>1074</v>
      </c>
      <c r="E63" s="169" t="s">
        <v>347</v>
      </c>
      <c r="F63" s="180">
        <v>4</v>
      </c>
      <c r="G63" s="147"/>
      <c r="H63" s="107"/>
      <c r="I63" s="107"/>
      <c r="J63" s="107"/>
      <c r="K63" s="148"/>
      <c r="L63" s="107"/>
      <c r="M63" s="107"/>
      <c r="N63" s="107"/>
      <c r="O63" s="107"/>
      <c r="P63" s="107"/>
      <c r="Q63" s="107"/>
    </row>
    <row r="64" spans="1:17" s="165" customFormat="1" x14ac:dyDescent="0.25">
      <c r="A64" s="166" t="s">
        <v>105</v>
      </c>
      <c r="B64" s="167" t="s">
        <v>1051</v>
      </c>
      <c r="C64" s="167" t="s">
        <v>1041</v>
      </c>
      <c r="D64" s="167" t="s">
        <v>1075</v>
      </c>
      <c r="E64" s="169" t="s">
        <v>347</v>
      </c>
      <c r="F64" s="168">
        <v>6</v>
      </c>
      <c r="G64" s="147"/>
      <c r="H64" s="107"/>
      <c r="I64" s="107"/>
      <c r="J64" s="107"/>
      <c r="K64" s="148"/>
      <c r="L64" s="107"/>
      <c r="M64" s="107"/>
      <c r="N64" s="107"/>
      <c r="O64" s="107"/>
      <c r="P64" s="107"/>
      <c r="Q64" s="107"/>
    </row>
    <row r="65" spans="1:17" s="165" customFormat="1" x14ac:dyDescent="0.25">
      <c r="A65" s="166" t="s">
        <v>106</v>
      </c>
      <c r="B65" s="168" t="s">
        <v>1051</v>
      </c>
      <c r="C65" s="168" t="s">
        <v>1041</v>
      </c>
      <c r="D65" s="168" t="s">
        <v>1076</v>
      </c>
      <c r="E65" s="169" t="s">
        <v>347</v>
      </c>
      <c r="F65" s="168">
        <v>2</v>
      </c>
      <c r="G65" s="147"/>
      <c r="H65" s="107"/>
      <c r="I65" s="107"/>
      <c r="J65" s="107"/>
      <c r="K65" s="148"/>
      <c r="L65" s="107"/>
      <c r="M65" s="107"/>
      <c r="N65" s="107"/>
      <c r="O65" s="107"/>
      <c r="P65" s="107"/>
      <c r="Q65" s="107"/>
    </row>
    <row r="66" spans="1:17" s="165" customFormat="1" x14ac:dyDescent="0.25">
      <c r="A66" s="166" t="s">
        <v>107</v>
      </c>
      <c r="B66" s="168" t="s">
        <v>1051</v>
      </c>
      <c r="C66" s="168" t="s">
        <v>1041</v>
      </c>
      <c r="D66" s="168" t="s">
        <v>1052</v>
      </c>
      <c r="E66" s="169" t="s">
        <v>347</v>
      </c>
      <c r="F66" s="168">
        <v>2</v>
      </c>
      <c r="G66" s="147"/>
      <c r="H66" s="107"/>
      <c r="I66" s="107"/>
      <c r="J66" s="107"/>
      <c r="K66" s="148"/>
      <c r="L66" s="107"/>
      <c r="M66" s="107"/>
      <c r="N66" s="107"/>
      <c r="O66" s="107"/>
      <c r="P66" s="107"/>
      <c r="Q66" s="107"/>
    </row>
    <row r="67" spans="1:17" s="165" customFormat="1" x14ac:dyDescent="0.25">
      <c r="A67" s="166" t="s">
        <v>108</v>
      </c>
      <c r="B67" s="168" t="s">
        <v>1051</v>
      </c>
      <c r="C67" s="168" t="s">
        <v>1041</v>
      </c>
      <c r="D67" s="168" t="s">
        <v>1053</v>
      </c>
      <c r="E67" s="169" t="s">
        <v>347</v>
      </c>
      <c r="F67" s="168">
        <v>3</v>
      </c>
      <c r="G67" s="147"/>
      <c r="H67" s="107"/>
      <c r="I67" s="107"/>
      <c r="J67" s="107"/>
      <c r="K67" s="148"/>
      <c r="L67" s="107"/>
      <c r="M67" s="107"/>
      <c r="N67" s="107"/>
      <c r="O67" s="107"/>
      <c r="P67" s="107"/>
      <c r="Q67" s="107"/>
    </row>
    <row r="68" spans="1:17" s="165" customFormat="1" x14ac:dyDescent="0.25">
      <c r="A68" s="166" t="s">
        <v>109</v>
      </c>
      <c r="B68" s="168" t="s">
        <v>1077</v>
      </c>
      <c r="C68" s="168" t="s">
        <v>1041</v>
      </c>
      <c r="D68" s="168" t="s">
        <v>1078</v>
      </c>
      <c r="E68" s="169" t="s">
        <v>347</v>
      </c>
      <c r="F68" s="168">
        <v>1</v>
      </c>
      <c r="G68" s="147"/>
      <c r="H68" s="107"/>
      <c r="I68" s="107"/>
      <c r="J68" s="107"/>
      <c r="K68" s="148"/>
      <c r="L68" s="107"/>
      <c r="M68" s="107"/>
      <c r="N68" s="107"/>
      <c r="O68" s="107"/>
      <c r="P68" s="107"/>
      <c r="Q68" s="107"/>
    </row>
    <row r="69" spans="1:17" s="165" customFormat="1" x14ac:dyDescent="0.25">
      <c r="A69" s="166" t="s">
        <v>110</v>
      </c>
      <c r="B69" s="167" t="s">
        <v>1057</v>
      </c>
      <c r="C69" s="167" t="s">
        <v>1041</v>
      </c>
      <c r="D69" s="167" t="s">
        <v>1079</v>
      </c>
      <c r="E69" s="169" t="s">
        <v>347</v>
      </c>
      <c r="F69" s="168">
        <v>1</v>
      </c>
      <c r="G69" s="147"/>
      <c r="H69" s="107"/>
      <c r="I69" s="107"/>
      <c r="J69" s="107"/>
      <c r="K69" s="148"/>
      <c r="L69" s="107"/>
      <c r="M69" s="107"/>
      <c r="N69" s="107"/>
      <c r="O69" s="107"/>
      <c r="P69" s="107"/>
      <c r="Q69" s="107"/>
    </row>
    <row r="70" spans="1:17" s="165" customFormat="1" x14ac:dyDescent="0.25">
      <c r="A70" s="166" t="s">
        <v>111</v>
      </c>
      <c r="B70" s="168" t="s">
        <v>1057</v>
      </c>
      <c r="C70" s="168" t="s">
        <v>1041</v>
      </c>
      <c r="D70" s="168" t="s">
        <v>1059</v>
      </c>
      <c r="E70" s="169" t="s">
        <v>347</v>
      </c>
      <c r="F70" s="168">
        <v>2</v>
      </c>
      <c r="G70" s="147"/>
      <c r="H70" s="107"/>
      <c r="I70" s="107"/>
      <c r="J70" s="107"/>
      <c r="K70" s="148"/>
      <c r="L70" s="107"/>
      <c r="M70" s="107"/>
      <c r="N70" s="107"/>
      <c r="O70" s="107"/>
      <c r="P70" s="107"/>
      <c r="Q70" s="107"/>
    </row>
    <row r="71" spans="1:17" s="165" customFormat="1" ht="26.4" x14ac:dyDescent="0.25">
      <c r="A71" s="166" t="s">
        <v>112</v>
      </c>
      <c r="B71" s="168" t="s">
        <v>1080</v>
      </c>
      <c r="C71" s="168" t="s">
        <v>1041</v>
      </c>
      <c r="D71" s="168" t="s">
        <v>1081</v>
      </c>
      <c r="E71" s="169" t="s">
        <v>347</v>
      </c>
      <c r="F71" s="168">
        <v>1</v>
      </c>
      <c r="G71" s="147"/>
      <c r="H71" s="107"/>
      <c r="I71" s="107"/>
      <c r="J71" s="107"/>
      <c r="K71" s="148"/>
      <c r="L71" s="107"/>
      <c r="M71" s="107"/>
      <c r="N71" s="107"/>
      <c r="O71" s="107"/>
      <c r="P71" s="107"/>
      <c r="Q71" s="107"/>
    </row>
    <row r="72" spans="1:17" s="165" customFormat="1" ht="26.4" x14ac:dyDescent="0.25">
      <c r="A72" s="166" t="s">
        <v>114</v>
      </c>
      <c r="B72" s="168" t="s">
        <v>1080</v>
      </c>
      <c r="C72" s="168" t="s">
        <v>1041</v>
      </c>
      <c r="D72" s="168" t="s">
        <v>1082</v>
      </c>
      <c r="E72" s="169" t="s">
        <v>347</v>
      </c>
      <c r="F72" s="168">
        <v>5</v>
      </c>
      <c r="G72" s="147"/>
      <c r="H72" s="107"/>
      <c r="I72" s="107"/>
      <c r="J72" s="107"/>
      <c r="K72" s="148"/>
      <c r="L72" s="107"/>
      <c r="M72" s="107"/>
      <c r="N72" s="107"/>
      <c r="O72" s="107"/>
      <c r="P72" s="107"/>
      <c r="Q72" s="107"/>
    </row>
    <row r="73" spans="1:17" s="165" customFormat="1" x14ac:dyDescent="0.25">
      <c r="A73" s="166" t="s">
        <v>115</v>
      </c>
      <c r="B73" s="168" t="s">
        <v>1060</v>
      </c>
      <c r="C73" s="168" t="s">
        <v>1041</v>
      </c>
      <c r="D73" s="168" t="s">
        <v>1082</v>
      </c>
      <c r="E73" s="169" t="s">
        <v>347</v>
      </c>
      <c r="F73" s="168">
        <v>8</v>
      </c>
      <c r="G73" s="147"/>
      <c r="H73" s="107"/>
      <c r="I73" s="107"/>
      <c r="J73" s="107"/>
      <c r="K73" s="148"/>
      <c r="L73" s="107"/>
      <c r="M73" s="107"/>
      <c r="N73" s="107"/>
      <c r="O73" s="107"/>
      <c r="P73" s="107"/>
      <c r="Q73" s="107"/>
    </row>
    <row r="74" spans="1:17" s="165" customFormat="1" x14ac:dyDescent="0.25">
      <c r="A74" s="166" t="s">
        <v>116</v>
      </c>
      <c r="B74" s="168" t="s">
        <v>1083</v>
      </c>
      <c r="C74" s="168" t="s">
        <v>1041</v>
      </c>
      <c r="D74" s="168" t="s">
        <v>1081</v>
      </c>
      <c r="E74" s="169" t="s">
        <v>347</v>
      </c>
      <c r="F74" s="168">
        <v>1</v>
      </c>
      <c r="G74" s="147"/>
      <c r="H74" s="107"/>
      <c r="I74" s="107"/>
      <c r="J74" s="107"/>
      <c r="K74" s="148"/>
      <c r="L74" s="107"/>
      <c r="M74" s="107"/>
      <c r="N74" s="107"/>
      <c r="O74" s="107"/>
      <c r="P74" s="107"/>
      <c r="Q74" s="107"/>
    </row>
    <row r="75" spans="1:17" s="165" customFormat="1" ht="26.4" x14ac:dyDescent="0.25">
      <c r="A75" s="166" t="s">
        <v>117</v>
      </c>
      <c r="B75" s="168" t="s">
        <v>1084</v>
      </c>
      <c r="C75" s="168" t="s">
        <v>1041</v>
      </c>
      <c r="D75" s="168" t="s">
        <v>1082</v>
      </c>
      <c r="E75" s="169" t="s">
        <v>347</v>
      </c>
      <c r="F75" s="168">
        <v>2</v>
      </c>
      <c r="G75" s="147"/>
      <c r="H75" s="107"/>
      <c r="I75" s="107"/>
      <c r="J75" s="107"/>
      <c r="K75" s="148"/>
      <c r="L75" s="107"/>
      <c r="M75" s="107"/>
      <c r="N75" s="107"/>
      <c r="O75" s="107"/>
      <c r="P75" s="107"/>
      <c r="Q75" s="107"/>
    </row>
    <row r="76" spans="1:17" s="165" customFormat="1" ht="26.4" x14ac:dyDescent="0.25">
      <c r="A76" s="166" t="s">
        <v>118</v>
      </c>
      <c r="B76" s="168" t="s">
        <v>1085</v>
      </c>
      <c r="C76" s="168" t="s">
        <v>1086</v>
      </c>
      <c r="D76" s="168" t="s">
        <v>1087</v>
      </c>
      <c r="E76" s="169" t="s">
        <v>347</v>
      </c>
      <c r="F76" s="168">
        <v>7</v>
      </c>
      <c r="G76" s="147"/>
      <c r="H76" s="107"/>
      <c r="I76" s="107"/>
      <c r="J76" s="107"/>
      <c r="K76" s="148"/>
      <c r="L76" s="107"/>
      <c r="M76" s="107"/>
      <c r="N76" s="107"/>
      <c r="O76" s="107"/>
      <c r="P76" s="107"/>
      <c r="Q76" s="107"/>
    </row>
    <row r="77" spans="1:17" s="165" customFormat="1" ht="26.4" x14ac:dyDescent="0.25">
      <c r="A77" s="166" t="s">
        <v>119</v>
      </c>
      <c r="B77" s="168" t="s">
        <v>1088</v>
      </c>
      <c r="C77" s="168" t="s">
        <v>1089</v>
      </c>
      <c r="D77" s="168" t="s">
        <v>1090</v>
      </c>
      <c r="E77" s="169" t="s">
        <v>347</v>
      </c>
      <c r="F77" s="168">
        <v>6</v>
      </c>
      <c r="G77" s="147"/>
      <c r="H77" s="107"/>
      <c r="I77" s="107"/>
      <c r="J77" s="107"/>
      <c r="K77" s="148"/>
      <c r="L77" s="107"/>
      <c r="M77" s="107"/>
      <c r="N77" s="107"/>
      <c r="O77" s="107"/>
      <c r="P77" s="107"/>
      <c r="Q77" s="107"/>
    </row>
    <row r="78" spans="1:17" s="165" customFormat="1" ht="26.4" x14ac:dyDescent="0.25">
      <c r="A78" s="166" t="s">
        <v>120</v>
      </c>
      <c r="B78" s="168" t="s">
        <v>1091</v>
      </c>
      <c r="C78" s="168"/>
      <c r="D78" s="168" t="s">
        <v>1092</v>
      </c>
      <c r="E78" s="169" t="s">
        <v>59</v>
      </c>
      <c r="F78" s="168">
        <v>1</v>
      </c>
      <c r="G78" s="147"/>
      <c r="H78" s="107"/>
      <c r="I78" s="107"/>
      <c r="J78" s="107"/>
      <c r="K78" s="148"/>
      <c r="L78" s="107"/>
      <c r="M78" s="107"/>
      <c r="N78" s="107"/>
      <c r="O78" s="107"/>
      <c r="P78" s="107"/>
      <c r="Q78" s="107"/>
    </row>
    <row r="79" spans="1:17" s="165" customFormat="1" ht="26.4" x14ac:dyDescent="0.25">
      <c r="A79" s="166" t="s">
        <v>121</v>
      </c>
      <c r="B79" s="168" t="s">
        <v>1093</v>
      </c>
      <c r="C79" s="168"/>
      <c r="D79" s="168" t="s">
        <v>1082</v>
      </c>
      <c r="E79" s="169" t="s">
        <v>347</v>
      </c>
      <c r="F79" s="168">
        <v>2</v>
      </c>
      <c r="G79" s="147"/>
      <c r="H79" s="107"/>
      <c r="I79" s="107"/>
      <c r="J79" s="107"/>
      <c r="K79" s="148"/>
      <c r="L79" s="107"/>
      <c r="M79" s="107"/>
      <c r="N79" s="107"/>
      <c r="O79" s="107"/>
      <c r="P79" s="107"/>
      <c r="Q79" s="107"/>
    </row>
    <row r="80" spans="1:17" s="165" customFormat="1" ht="66" x14ac:dyDescent="0.25">
      <c r="A80" s="166" t="s">
        <v>122</v>
      </c>
      <c r="B80" s="193" t="s">
        <v>757</v>
      </c>
      <c r="C80" s="168"/>
      <c r="D80" s="168"/>
      <c r="E80" s="169" t="s">
        <v>59</v>
      </c>
      <c r="F80" s="168">
        <v>1</v>
      </c>
      <c r="G80" s="147"/>
      <c r="H80" s="107"/>
      <c r="I80" s="107"/>
      <c r="J80" s="107"/>
      <c r="K80" s="148"/>
      <c r="L80" s="107"/>
      <c r="M80" s="107"/>
      <c r="N80" s="107"/>
      <c r="O80" s="107"/>
      <c r="P80" s="107"/>
      <c r="Q80" s="107"/>
    </row>
    <row r="81" spans="1:17" s="165" customFormat="1" ht="26.4" x14ac:dyDescent="0.25">
      <c r="A81" s="191" t="s">
        <v>679</v>
      </c>
      <c r="B81" s="190" t="s">
        <v>1095</v>
      </c>
      <c r="C81" s="168"/>
      <c r="D81" s="168"/>
      <c r="E81" s="169"/>
      <c r="F81" s="168"/>
      <c r="G81" s="147"/>
      <c r="H81" s="107"/>
      <c r="I81" s="107"/>
      <c r="J81" s="107"/>
      <c r="K81" s="148"/>
      <c r="L81" s="107"/>
      <c r="M81" s="107"/>
      <c r="N81" s="107"/>
      <c r="O81" s="107"/>
      <c r="P81" s="107"/>
      <c r="Q81" s="107"/>
    </row>
    <row r="82" spans="1:17" s="165" customFormat="1" ht="26.4" x14ac:dyDescent="0.25">
      <c r="A82" s="166" t="s">
        <v>398</v>
      </c>
      <c r="B82" s="168" t="s">
        <v>1067</v>
      </c>
      <c r="C82" s="168" t="s">
        <v>1041</v>
      </c>
      <c r="D82" s="168" t="s">
        <v>1096</v>
      </c>
      <c r="E82" s="169" t="s">
        <v>347</v>
      </c>
      <c r="F82" s="168">
        <v>8</v>
      </c>
      <c r="G82" s="147"/>
      <c r="H82" s="107"/>
      <c r="I82" s="107"/>
      <c r="J82" s="107"/>
      <c r="K82" s="148"/>
      <c r="L82" s="107"/>
      <c r="M82" s="107"/>
      <c r="N82" s="107"/>
      <c r="O82" s="107"/>
      <c r="P82" s="107"/>
      <c r="Q82" s="107"/>
    </row>
    <row r="83" spans="1:17" s="165" customFormat="1" ht="26.4" x14ac:dyDescent="0.25">
      <c r="A83" s="166" t="s">
        <v>791</v>
      </c>
      <c r="B83" s="168" t="s">
        <v>1067</v>
      </c>
      <c r="C83" s="168" t="s">
        <v>1041</v>
      </c>
      <c r="D83" s="168" t="s">
        <v>1097</v>
      </c>
      <c r="E83" s="169" t="s">
        <v>347</v>
      </c>
      <c r="F83" s="168">
        <v>35</v>
      </c>
      <c r="G83" s="147"/>
      <c r="H83" s="107"/>
      <c r="I83" s="107"/>
      <c r="J83" s="107"/>
      <c r="K83" s="148"/>
      <c r="L83" s="107"/>
      <c r="M83" s="107"/>
      <c r="N83" s="107"/>
      <c r="O83" s="107"/>
      <c r="P83" s="107"/>
      <c r="Q83" s="107"/>
    </row>
    <row r="84" spans="1:17" s="165" customFormat="1" ht="26.4" x14ac:dyDescent="0.25">
      <c r="A84" s="166" t="s">
        <v>792</v>
      </c>
      <c r="B84" s="168" t="s">
        <v>1067</v>
      </c>
      <c r="C84" s="168" t="s">
        <v>1041</v>
      </c>
      <c r="D84" s="168" t="s">
        <v>1098</v>
      </c>
      <c r="E84" s="169" t="s">
        <v>347</v>
      </c>
      <c r="F84" s="168">
        <v>3</v>
      </c>
      <c r="G84" s="147"/>
      <c r="H84" s="107"/>
      <c r="I84" s="107"/>
      <c r="J84" s="107"/>
      <c r="K84" s="148"/>
      <c r="L84" s="107"/>
      <c r="M84" s="107"/>
      <c r="N84" s="107"/>
      <c r="O84" s="107"/>
      <c r="P84" s="107"/>
      <c r="Q84" s="107"/>
    </row>
    <row r="85" spans="1:17" s="165" customFormat="1" ht="26.4" x14ac:dyDescent="0.25">
      <c r="A85" s="166" t="s">
        <v>793</v>
      </c>
      <c r="B85" s="168" t="s">
        <v>1067</v>
      </c>
      <c r="C85" s="168" t="s">
        <v>1041</v>
      </c>
      <c r="D85" s="168" t="s">
        <v>1099</v>
      </c>
      <c r="E85" s="169" t="s">
        <v>347</v>
      </c>
      <c r="F85" s="168">
        <v>10</v>
      </c>
      <c r="G85" s="147"/>
      <c r="H85" s="107"/>
      <c r="I85" s="107"/>
      <c r="J85" s="107"/>
      <c r="K85" s="148"/>
      <c r="L85" s="107"/>
      <c r="M85" s="107"/>
      <c r="N85" s="107"/>
      <c r="O85" s="107"/>
      <c r="P85" s="107"/>
      <c r="Q85" s="107"/>
    </row>
    <row r="86" spans="1:17" s="165" customFormat="1" ht="26.4" x14ac:dyDescent="0.25">
      <c r="A86" s="166" t="s">
        <v>794</v>
      </c>
      <c r="B86" s="168" t="s">
        <v>1067</v>
      </c>
      <c r="C86" s="168" t="s">
        <v>1041</v>
      </c>
      <c r="D86" s="168" t="s">
        <v>1068</v>
      </c>
      <c r="E86" s="169" t="s">
        <v>347</v>
      </c>
      <c r="F86" s="168">
        <v>9</v>
      </c>
      <c r="G86" s="147"/>
      <c r="H86" s="107"/>
      <c r="I86" s="107"/>
      <c r="J86" s="107"/>
      <c r="K86" s="148"/>
      <c r="L86" s="107"/>
      <c r="M86" s="107"/>
      <c r="N86" s="107"/>
      <c r="O86" s="107"/>
      <c r="P86" s="107"/>
      <c r="Q86" s="107"/>
    </row>
    <row r="87" spans="1:17" s="165" customFormat="1" ht="26.4" x14ac:dyDescent="0.25">
      <c r="A87" s="166" t="s">
        <v>795</v>
      </c>
      <c r="B87" s="168" t="s">
        <v>1067</v>
      </c>
      <c r="C87" s="168" t="s">
        <v>1041</v>
      </c>
      <c r="D87" s="168" t="s">
        <v>1069</v>
      </c>
      <c r="E87" s="169" t="s">
        <v>347</v>
      </c>
      <c r="F87" s="168">
        <v>3</v>
      </c>
      <c r="G87" s="147"/>
      <c r="H87" s="107"/>
      <c r="I87" s="107"/>
      <c r="J87" s="107"/>
      <c r="K87" s="148"/>
      <c r="L87" s="107"/>
      <c r="M87" s="107"/>
      <c r="N87" s="107"/>
      <c r="O87" s="107"/>
      <c r="P87" s="107"/>
      <c r="Q87" s="107"/>
    </row>
    <row r="88" spans="1:17" s="165" customFormat="1" ht="26.4" x14ac:dyDescent="0.25">
      <c r="A88" s="166" t="s">
        <v>796</v>
      </c>
      <c r="B88" s="168" t="s">
        <v>1067</v>
      </c>
      <c r="C88" s="168" t="s">
        <v>1041</v>
      </c>
      <c r="D88" s="168" t="s">
        <v>1070</v>
      </c>
      <c r="E88" s="169" t="s">
        <v>347</v>
      </c>
      <c r="F88" s="168">
        <v>7</v>
      </c>
      <c r="G88" s="147"/>
      <c r="H88" s="107"/>
      <c r="I88" s="107"/>
      <c r="J88" s="107"/>
      <c r="K88" s="148"/>
      <c r="L88" s="107"/>
      <c r="M88" s="107"/>
      <c r="N88" s="107"/>
      <c r="O88" s="107"/>
      <c r="P88" s="107"/>
      <c r="Q88" s="107"/>
    </row>
    <row r="89" spans="1:17" s="165" customFormat="1" ht="26.4" x14ac:dyDescent="0.25">
      <c r="A89" s="166" t="s">
        <v>797</v>
      </c>
      <c r="B89" s="168" t="s">
        <v>1067</v>
      </c>
      <c r="C89" s="168" t="s">
        <v>1041</v>
      </c>
      <c r="D89" s="168" t="s">
        <v>1071</v>
      </c>
      <c r="E89" s="169" t="s">
        <v>347</v>
      </c>
      <c r="F89" s="168">
        <v>15</v>
      </c>
      <c r="G89" s="147"/>
      <c r="H89" s="107"/>
      <c r="I89" s="107"/>
      <c r="J89" s="107"/>
      <c r="K89" s="148"/>
      <c r="L89" s="107"/>
      <c r="M89" s="107"/>
      <c r="N89" s="107"/>
      <c r="O89" s="107"/>
      <c r="P89" s="107"/>
      <c r="Q89" s="107"/>
    </row>
    <row r="90" spans="1:17" s="165" customFormat="1" ht="26.4" x14ac:dyDescent="0.25">
      <c r="A90" s="166" t="s">
        <v>798</v>
      </c>
      <c r="B90" s="168" t="s">
        <v>1040</v>
      </c>
      <c r="C90" s="168" t="s">
        <v>1041</v>
      </c>
      <c r="D90" s="168" t="s">
        <v>1042</v>
      </c>
      <c r="E90" s="169" t="s">
        <v>347</v>
      </c>
      <c r="F90" s="168">
        <v>13</v>
      </c>
      <c r="G90" s="147"/>
      <c r="H90" s="107"/>
      <c r="I90" s="107"/>
      <c r="J90" s="107"/>
      <c r="K90" s="148"/>
      <c r="L90" s="107"/>
      <c r="M90" s="107"/>
      <c r="N90" s="107"/>
      <c r="O90" s="107"/>
      <c r="P90" s="107"/>
      <c r="Q90" s="107"/>
    </row>
    <row r="91" spans="1:17" s="165" customFormat="1" ht="26.4" x14ac:dyDescent="0.25">
      <c r="A91" s="166" t="s">
        <v>799</v>
      </c>
      <c r="B91" s="168" t="s">
        <v>1040</v>
      </c>
      <c r="C91" s="168" t="s">
        <v>1041</v>
      </c>
      <c r="D91" s="168" t="s">
        <v>1043</v>
      </c>
      <c r="E91" s="169" t="s">
        <v>347</v>
      </c>
      <c r="F91" s="168">
        <v>12</v>
      </c>
      <c r="G91" s="147"/>
      <c r="H91" s="107"/>
      <c r="I91" s="107"/>
      <c r="J91" s="107"/>
      <c r="K91" s="148"/>
      <c r="L91" s="107"/>
      <c r="M91" s="107"/>
      <c r="N91" s="107"/>
      <c r="O91" s="107"/>
      <c r="P91" s="107"/>
      <c r="Q91" s="107"/>
    </row>
    <row r="92" spans="1:17" s="165" customFormat="1" ht="26.4" x14ac:dyDescent="0.25">
      <c r="A92" s="166" t="s">
        <v>800</v>
      </c>
      <c r="B92" s="168" t="s">
        <v>1040</v>
      </c>
      <c r="C92" s="168" t="s">
        <v>1041</v>
      </c>
      <c r="D92" s="168" t="s">
        <v>1044</v>
      </c>
      <c r="E92" s="169" t="s">
        <v>347</v>
      </c>
      <c r="F92" s="168">
        <v>1</v>
      </c>
      <c r="G92" s="147"/>
      <c r="H92" s="107"/>
      <c r="I92" s="107"/>
      <c r="J92" s="107"/>
      <c r="K92" s="148"/>
      <c r="L92" s="107"/>
      <c r="M92" s="107"/>
      <c r="N92" s="107"/>
      <c r="O92" s="107"/>
      <c r="P92" s="107"/>
      <c r="Q92" s="107"/>
    </row>
    <row r="93" spans="1:17" s="165" customFormat="1" x14ac:dyDescent="0.25">
      <c r="A93" s="166" t="s">
        <v>801</v>
      </c>
      <c r="B93" s="167" t="s">
        <v>1048</v>
      </c>
      <c r="C93" s="167" t="s">
        <v>1041</v>
      </c>
      <c r="D93" s="167" t="s">
        <v>1100</v>
      </c>
      <c r="E93" s="169" t="s">
        <v>347</v>
      </c>
      <c r="F93" s="168">
        <v>50</v>
      </c>
      <c r="G93" s="147"/>
      <c r="H93" s="107"/>
      <c r="I93" s="107"/>
      <c r="J93" s="107"/>
      <c r="K93" s="148"/>
      <c r="L93" s="107"/>
      <c r="M93" s="107"/>
      <c r="N93" s="107"/>
      <c r="O93" s="107"/>
      <c r="P93" s="107"/>
      <c r="Q93" s="107"/>
    </row>
    <row r="94" spans="1:17" s="165" customFormat="1" x14ac:dyDescent="0.25">
      <c r="A94" s="166" t="s">
        <v>802</v>
      </c>
      <c r="B94" s="168" t="s">
        <v>1101</v>
      </c>
      <c r="C94" s="168" t="s">
        <v>1102</v>
      </c>
      <c r="D94" s="168" t="s">
        <v>1103</v>
      </c>
      <c r="E94" s="169" t="s">
        <v>347</v>
      </c>
      <c r="F94" s="168">
        <v>25</v>
      </c>
      <c r="G94" s="147"/>
      <c r="H94" s="107"/>
      <c r="I94" s="107"/>
      <c r="J94" s="107"/>
      <c r="K94" s="148"/>
      <c r="L94" s="107"/>
      <c r="M94" s="107"/>
      <c r="N94" s="107"/>
      <c r="O94" s="107"/>
      <c r="P94" s="107"/>
      <c r="Q94" s="107"/>
    </row>
    <row r="95" spans="1:17" s="165" customFormat="1" x14ac:dyDescent="0.25">
      <c r="A95" s="166" t="s">
        <v>803</v>
      </c>
      <c r="B95" s="167" t="s">
        <v>1048</v>
      </c>
      <c r="C95" s="167" t="s">
        <v>1041</v>
      </c>
      <c r="D95" s="167" t="s">
        <v>1072</v>
      </c>
      <c r="E95" s="169" t="s">
        <v>347</v>
      </c>
      <c r="F95" s="168">
        <v>20</v>
      </c>
      <c r="G95" s="147"/>
      <c r="H95" s="107"/>
      <c r="I95" s="107"/>
      <c r="J95" s="107"/>
      <c r="K95" s="148"/>
      <c r="L95" s="107"/>
      <c r="M95" s="107"/>
      <c r="N95" s="107"/>
      <c r="O95" s="107"/>
      <c r="P95" s="107"/>
      <c r="Q95" s="107"/>
    </row>
    <row r="96" spans="1:17" s="165" customFormat="1" x14ac:dyDescent="0.25">
      <c r="A96" s="166" t="s">
        <v>804</v>
      </c>
      <c r="B96" s="177" t="s">
        <v>1048</v>
      </c>
      <c r="C96" s="177" t="s">
        <v>1041</v>
      </c>
      <c r="D96" s="177" t="s">
        <v>1104</v>
      </c>
      <c r="E96" s="169" t="s">
        <v>347</v>
      </c>
      <c r="F96" s="168">
        <v>2</v>
      </c>
      <c r="G96" s="147"/>
      <c r="H96" s="107"/>
      <c r="I96" s="107"/>
      <c r="J96" s="107"/>
      <c r="K96" s="148"/>
      <c r="L96" s="107"/>
      <c r="M96" s="107"/>
      <c r="N96" s="107"/>
      <c r="O96" s="107"/>
      <c r="P96" s="107"/>
      <c r="Q96" s="107"/>
    </row>
    <row r="97" spans="1:17" s="165" customFormat="1" x14ac:dyDescent="0.25">
      <c r="A97" s="166" t="s">
        <v>805</v>
      </c>
      <c r="B97" s="177" t="s">
        <v>1048</v>
      </c>
      <c r="C97" s="177" t="s">
        <v>1041</v>
      </c>
      <c r="D97" s="177" t="s">
        <v>1105</v>
      </c>
      <c r="E97" s="169" t="s">
        <v>347</v>
      </c>
      <c r="F97" s="168">
        <v>2</v>
      </c>
      <c r="G97" s="147"/>
      <c r="H97" s="107"/>
      <c r="I97" s="107"/>
      <c r="J97" s="107"/>
      <c r="K97" s="148"/>
      <c r="L97" s="107"/>
      <c r="M97" s="107"/>
      <c r="N97" s="107"/>
      <c r="O97" s="107"/>
      <c r="P97" s="107"/>
      <c r="Q97" s="107"/>
    </row>
    <row r="98" spans="1:17" s="165" customFormat="1" x14ac:dyDescent="0.25">
      <c r="A98" s="166" t="s">
        <v>806</v>
      </c>
      <c r="B98" s="182" t="s">
        <v>1048</v>
      </c>
      <c r="C98" s="182" t="s">
        <v>1041</v>
      </c>
      <c r="D98" s="182" t="s">
        <v>1049</v>
      </c>
      <c r="E98" s="169" t="s">
        <v>347</v>
      </c>
      <c r="F98" s="168">
        <v>40</v>
      </c>
      <c r="G98" s="147"/>
      <c r="H98" s="107"/>
      <c r="I98" s="107"/>
      <c r="J98" s="107"/>
      <c r="K98" s="148"/>
      <c r="L98" s="107"/>
      <c r="M98" s="107"/>
      <c r="N98" s="107"/>
      <c r="O98" s="107"/>
      <c r="P98" s="107"/>
      <c r="Q98" s="107"/>
    </row>
    <row r="99" spans="1:17" s="165" customFormat="1" x14ac:dyDescent="0.25">
      <c r="A99" s="166" t="s">
        <v>807</v>
      </c>
      <c r="B99" s="174" t="s">
        <v>1048</v>
      </c>
      <c r="C99" s="174" t="s">
        <v>1041</v>
      </c>
      <c r="D99" s="174" t="s">
        <v>1073</v>
      </c>
      <c r="E99" s="169" t="s">
        <v>347</v>
      </c>
      <c r="F99" s="183">
        <v>2</v>
      </c>
      <c r="G99" s="147"/>
      <c r="H99" s="107"/>
      <c r="I99" s="107"/>
      <c r="J99" s="107"/>
      <c r="K99" s="148"/>
      <c r="L99" s="107"/>
      <c r="M99" s="107"/>
      <c r="N99" s="107"/>
      <c r="O99" s="107"/>
      <c r="P99" s="107"/>
      <c r="Q99" s="107"/>
    </row>
    <row r="100" spans="1:17" s="165" customFormat="1" x14ac:dyDescent="0.25">
      <c r="A100" s="166" t="s">
        <v>808</v>
      </c>
      <c r="B100" s="174" t="s">
        <v>1051</v>
      </c>
      <c r="C100" s="174" t="s">
        <v>1041</v>
      </c>
      <c r="D100" s="174" t="s">
        <v>1106</v>
      </c>
      <c r="E100" s="169" t="s">
        <v>347</v>
      </c>
      <c r="F100" s="168">
        <v>2</v>
      </c>
      <c r="G100" s="147"/>
      <c r="H100" s="107"/>
      <c r="I100" s="107"/>
      <c r="J100" s="107"/>
      <c r="K100" s="148"/>
      <c r="L100" s="107"/>
      <c r="M100" s="107"/>
      <c r="N100" s="107"/>
      <c r="O100" s="107"/>
      <c r="P100" s="107"/>
      <c r="Q100" s="107"/>
    </row>
    <row r="101" spans="1:17" s="165" customFormat="1" x14ac:dyDescent="0.25">
      <c r="A101" s="166" t="s">
        <v>809</v>
      </c>
      <c r="B101" s="174" t="s">
        <v>1051</v>
      </c>
      <c r="C101" s="174" t="s">
        <v>1041</v>
      </c>
      <c r="D101" s="174" t="s">
        <v>1107</v>
      </c>
      <c r="E101" s="169" t="s">
        <v>347</v>
      </c>
      <c r="F101" s="168">
        <v>3</v>
      </c>
      <c r="G101" s="147"/>
      <c r="H101" s="107"/>
      <c r="I101" s="107"/>
      <c r="J101" s="107"/>
      <c r="K101" s="148"/>
      <c r="L101" s="107"/>
      <c r="M101" s="107"/>
      <c r="N101" s="107"/>
      <c r="O101" s="107"/>
      <c r="P101" s="107"/>
      <c r="Q101" s="107"/>
    </row>
    <row r="102" spans="1:17" s="165" customFormat="1" x14ac:dyDescent="0.25">
      <c r="A102" s="166" t="s">
        <v>810</v>
      </c>
      <c r="B102" s="177" t="s">
        <v>1051</v>
      </c>
      <c r="C102" s="177" t="s">
        <v>1041</v>
      </c>
      <c r="D102" s="177" t="s">
        <v>1075</v>
      </c>
      <c r="E102" s="169" t="s">
        <v>347</v>
      </c>
      <c r="F102" s="168">
        <v>6</v>
      </c>
      <c r="G102" s="147"/>
      <c r="H102" s="107"/>
      <c r="I102" s="107"/>
      <c r="J102" s="107"/>
      <c r="K102" s="148"/>
      <c r="L102" s="107"/>
      <c r="M102" s="107"/>
      <c r="N102" s="107"/>
      <c r="O102" s="107"/>
      <c r="P102" s="107"/>
      <c r="Q102" s="107"/>
    </row>
    <row r="103" spans="1:17" s="165" customFormat="1" x14ac:dyDescent="0.25">
      <c r="A103" s="166" t="s">
        <v>811</v>
      </c>
      <c r="B103" s="177" t="s">
        <v>1051</v>
      </c>
      <c r="C103" s="177" t="s">
        <v>1041</v>
      </c>
      <c r="D103" s="177" t="s">
        <v>1052</v>
      </c>
      <c r="E103" s="169" t="s">
        <v>347</v>
      </c>
      <c r="F103" s="180">
        <v>10</v>
      </c>
      <c r="G103" s="147"/>
      <c r="H103" s="107"/>
      <c r="I103" s="107"/>
      <c r="J103" s="107"/>
      <c r="K103" s="148"/>
      <c r="L103" s="107"/>
      <c r="M103" s="107"/>
      <c r="N103" s="107"/>
      <c r="O103" s="107"/>
      <c r="P103" s="107"/>
      <c r="Q103" s="107"/>
    </row>
    <row r="104" spans="1:17" s="165" customFormat="1" x14ac:dyDescent="0.25">
      <c r="A104" s="166" t="s">
        <v>812</v>
      </c>
      <c r="B104" s="174" t="s">
        <v>1051</v>
      </c>
      <c r="C104" s="174" t="s">
        <v>1041</v>
      </c>
      <c r="D104" s="174" t="s">
        <v>1108</v>
      </c>
      <c r="E104" s="169" t="s">
        <v>347</v>
      </c>
      <c r="F104" s="180">
        <v>2</v>
      </c>
      <c r="G104" s="147"/>
      <c r="H104" s="107"/>
      <c r="I104" s="107"/>
      <c r="J104" s="107"/>
      <c r="K104" s="148"/>
      <c r="L104" s="107"/>
      <c r="M104" s="107"/>
      <c r="N104" s="107"/>
      <c r="O104" s="107"/>
      <c r="P104" s="107"/>
      <c r="Q104" s="107"/>
    </row>
    <row r="105" spans="1:17" s="165" customFormat="1" x14ac:dyDescent="0.25">
      <c r="A105" s="166" t="s">
        <v>813</v>
      </c>
      <c r="B105" s="174" t="s">
        <v>1057</v>
      </c>
      <c r="C105" s="174" t="s">
        <v>1041</v>
      </c>
      <c r="D105" s="174" t="s">
        <v>1109</v>
      </c>
      <c r="E105" s="169" t="s">
        <v>347</v>
      </c>
      <c r="F105" s="180">
        <v>2</v>
      </c>
      <c r="G105" s="147"/>
      <c r="H105" s="107"/>
      <c r="I105" s="107"/>
      <c r="J105" s="107"/>
      <c r="K105" s="148"/>
      <c r="L105" s="107"/>
      <c r="M105" s="107"/>
      <c r="N105" s="107"/>
      <c r="O105" s="107"/>
      <c r="P105" s="107"/>
      <c r="Q105" s="107"/>
    </row>
    <row r="106" spans="1:17" s="165" customFormat="1" x14ac:dyDescent="0.25">
      <c r="A106" s="166" t="s">
        <v>814</v>
      </c>
      <c r="B106" s="174" t="s">
        <v>1057</v>
      </c>
      <c r="C106" s="174" t="s">
        <v>1041</v>
      </c>
      <c r="D106" s="174" t="s">
        <v>1058</v>
      </c>
      <c r="E106" s="169" t="s">
        <v>347</v>
      </c>
      <c r="F106" s="180">
        <v>10</v>
      </c>
      <c r="G106" s="147"/>
      <c r="H106" s="107"/>
      <c r="I106" s="107"/>
      <c r="J106" s="107"/>
      <c r="K106" s="148"/>
      <c r="L106" s="107"/>
      <c r="M106" s="107"/>
      <c r="N106" s="107"/>
      <c r="O106" s="107"/>
      <c r="P106" s="107"/>
      <c r="Q106" s="107"/>
    </row>
    <row r="107" spans="1:17" s="165" customFormat="1" x14ac:dyDescent="0.25">
      <c r="A107" s="166" t="s">
        <v>815</v>
      </c>
      <c r="B107" s="174" t="s">
        <v>1057</v>
      </c>
      <c r="C107" s="174" t="s">
        <v>1041</v>
      </c>
      <c r="D107" s="174" t="s">
        <v>1079</v>
      </c>
      <c r="E107" s="169" t="s">
        <v>347</v>
      </c>
      <c r="F107" s="180">
        <v>1</v>
      </c>
      <c r="G107" s="147"/>
      <c r="H107" s="107"/>
      <c r="I107" s="107"/>
      <c r="J107" s="107"/>
      <c r="K107" s="148"/>
      <c r="L107" s="107"/>
      <c r="M107" s="107"/>
      <c r="N107" s="107"/>
      <c r="O107" s="107"/>
      <c r="P107" s="107"/>
      <c r="Q107" s="107"/>
    </row>
    <row r="108" spans="1:17" s="165" customFormat="1" x14ac:dyDescent="0.25">
      <c r="A108" s="166" t="s">
        <v>816</v>
      </c>
      <c r="B108" s="174" t="s">
        <v>1060</v>
      </c>
      <c r="C108" s="174" t="s">
        <v>1041</v>
      </c>
      <c r="D108" s="174" t="s">
        <v>1082</v>
      </c>
      <c r="E108" s="169" t="s">
        <v>347</v>
      </c>
      <c r="F108" s="180">
        <v>8</v>
      </c>
      <c r="G108" s="147"/>
      <c r="H108" s="107"/>
      <c r="I108" s="107"/>
      <c r="J108" s="107"/>
      <c r="K108" s="148"/>
      <c r="L108" s="107"/>
      <c r="M108" s="107"/>
      <c r="N108" s="107"/>
      <c r="O108" s="107"/>
      <c r="P108" s="107"/>
      <c r="Q108" s="107"/>
    </row>
    <row r="109" spans="1:17" s="165" customFormat="1" x14ac:dyDescent="0.25">
      <c r="A109" s="166" t="s">
        <v>817</v>
      </c>
      <c r="B109" s="177" t="s">
        <v>1110</v>
      </c>
      <c r="C109" s="177"/>
      <c r="D109" s="177" t="s">
        <v>1111</v>
      </c>
      <c r="E109" s="169" t="s">
        <v>347</v>
      </c>
      <c r="F109" s="180">
        <v>2</v>
      </c>
      <c r="G109" s="147"/>
      <c r="H109" s="107"/>
      <c r="I109" s="107"/>
      <c r="J109" s="107"/>
      <c r="K109" s="148"/>
      <c r="L109" s="107"/>
      <c r="M109" s="107"/>
      <c r="N109" s="107"/>
      <c r="O109" s="107"/>
      <c r="P109" s="107"/>
      <c r="Q109" s="107"/>
    </row>
    <row r="110" spans="1:17" s="165" customFormat="1" ht="26.4" x14ac:dyDescent="0.25">
      <c r="A110" s="166" t="s">
        <v>818</v>
      </c>
      <c r="B110" s="174" t="s">
        <v>1085</v>
      </c>
      <c r="C110" s="174" t="s">
        <v>1086</v>
      </c>
      <c r="D110" s="174" t="s">
        <v>1112</v>
      </c>
      <c r="E110" s="169" t="s">
        <v>347</v>
      </c>
      <c r="F110" s="180">
        <v>12</v>
      </c>
      <c r="G110" s="147"/>
      <c r="H110" s="107"/>
      <c r="I110" s="107"/>
      <c r="J110" s="107"/>
      <c r="K110" s="148"/>
      <c r="L110" s="107"/>
      <c r="M110" s="107"/>
      <c r="N110" s="107"/>
      <c r="O110" s="107"/>
      <c r="P110" s="107"/>
      <c r="Q110" s="107"/>
    </row>
    <row r="111" spans="1:17" s="165" customFormat="1" ht="26.4" x14ac:dyDescent="0.25">
      <c r="A111" s="166" t="s">
        <v>819</v>
      </c>
      <c r="B111" s="174" t="s">
        <v>1085</v>
      </c>
      <c r="C111" s="174" t="s">
        <v>1086</v>
      </c>
      <c r="D111" s="174" t="s">
        <v>1113</v>
      </c>
      <c r="E111" s="169" t="s">
        <v>347</v>
      </c>
      <c r="F111" s="180">
        <v>3</v>
      </c>
      <c r="G111" s="147"/>
      <c r="H111" s="107"/>
      <c r="I111" s="107"/>
      <c r="J111" s="107"/>
      <c r="K111" s="148"/>
      <c r="L111" s="107"/>
      <c r="M111" s="107"/>
      <c r="N111" s="107"/>
      <c r="O111" s="107"/>
      <c r="P111" s="107"/>
      <c r="Q111" s="107"/>
    </row>
    <row r="112" spans="1:17" s="165" customFormat="1" ht="26.4" x14ac:dyDescent="0.25">
      <c r="A112" s="166" t="s">
        <v>1848</v>
      </c>
      <c r="B112" s="174" t="s">
        <v>1085</v>
      </c>
      <c r="C112" s="174" t="s">
        <v>1086</v>
      </c>
      <c r="D112" s="174" t="s">
        <v>1087</v>
      </c>
      <c r="E112" s="169" t="s">
        <v>347</v>
      </c>
      <c r="F112" s="180">
        <v>12</v>
      </c>
      <c r="G112" s="147"/>
      <c r="H112" s="107"/>
      <c r="I112" s="107"/>
      <c r="J112" s="107"/>
      <c r="K112" s="148"/>
      <c r="L112" s="107"/>
      <c r="M112" s="107"/>
      <c r="N112" s="107"/>
      <c r="O112" s="107"/>
      <c r="P112" s="107"/>
      <c r="Q112" s="107"/>
    </row>
    <row r="113" spans="1:1027" s="165" customFormat="1" ht="26.4" x14ac:dyDescent="0.25">
      <c r="A113" s="166" t="s">
        <v>1849</v>
      </c>
      <c r="B113" s="177" t="s">
        <v>1114</v>
      </c>
      <c r="C113" s="177" t="s">
        <v>1115</v>
      </c>
      <c r="D113" s="177" t="s">
        <v>1116</v>
      </c>
      <c r="E113" s="169" t="s">
        <v>56</v>
      </c>
      <c r="F113" s="180">
        <v>4</v>
      </c>
      <c r="G113" s="147"/>
      <c r="H113" s="107"/>
      <c r="I113" s="107"/>
      <c r="J113" s="107"/>
      <c r="K113" s="148"/>
      <c r="L113" s="107"/>
      <c r="M113" s="107"/>
      <c r="N113" s="107"/>
      <c r="O113" s="107"/>
      <c r="P113" s="107"/>
      <c r="Q113" s="107"/>
    </row>
    <row r="114" spans="1:1027" s="165" customFormat="1" ht="26.4" x14ac:dyDescent="0.25">
      <c r="A114" s="166" t="s">
        <v>1850</v>
      </c>
      <c r="B114" s="167" t="s">
        <v>1117</v>
      </c>
      <c r="C114" s="167" t="s">
        <v>1118</v>
      </c>
      <c r="D114" s="167" t="s">
        <v>931</v>
      </c>
      <c r="E114" s="169" t="s">
        <v>59</v>
      </c>
      <c r="F114" s="168">
        <v>1</v>
      </c>
      <c r="G114" s="147"/>
      <c r="H114" s="107"/>
      <c r="I114" s="107"/>
      <c r="J114" s="107"/>
      <c r="K114" s="148"/>
      <c r="L114" s="107"/>
      <c r="M114" s="107"/>
      <c r="N114" s="107"/>
      <c r="O114" s="107"/>
      <c r="P114" s="107"/>
      <c r="Q114" s="107"/>
    </row>
    <row r="115" spans="1:1027" s="165" customFormat="1" ht="26.4" x14ac:dyDescent="0.25">
      <c r="A115" s="166" t="s">
        <v>1851</v>
      </c>
      <c r="B115" s="168" t="s">
        <v>1119</v>
      </c>
      <c r="C115" s="168" t="s">
        <v>855</v>
      </c>
      <c r="D115" s="168" t="s">
        <v>926</v>
      </c>
      <c r="E115" s="169" t="s">
        <v>347</v>
      </c>
      <c r="F115" s="168">
        <v>1</v>
      </c>
      <c r="G115" s="147"/>
      <c r="H115" s="107"/>
      <c r="I115" s="107"/>
      <c r="J115" s="107"/>
      <c r="K115" s="148"/>
      <c r="L115" s="107"/>
      <c r="M115" s="107"/>
      <c r="N115" s="107"/>
      <c r="O115" s="107"/>
      <c r="P115" s="107"/>
      <c r="Q115" s="107"/>
    </row>
    <row r="116" spans="1:1027" s="165" customFormat="1" ht="26.4" x14ac:dyDescent="0.25">
      <c r="A116" s="166" t="s">
        <v>1852</v>
      </c>
      <c r="B116" s="168" t="s">
        <v>1120</v>
      </c>
      <c r="C116" s="168" t="s">
        <v>855</v>
      </c>
      <c r="D116" s="168" t="s">
        <v>926</v>
      </c>
      <c r="E116" s="169" t="s">
        <v>347</v>
      </c>
      <c r="F116" s="168">
        <v>2</v>
      </c>
      <c r="G116" s="147"/>
      <c r="H116" s="107"/>
      <c r="I116" s="107"/>
      <c r="J116" s="107"/>
      <c r="K116" s="148"/>
      <c r="L116" s="107"/>
      <c r="M116" s="107"/>
      <c r="N116" s="107"/>
      <c r="O116" s="107"/>
      <c r="P116" s="107"/>
      <c r="Q116" s="107"/>
    </row>
    <row r="117" spans="1:1027" s="165" customFormat="1" x14ac:dyDescent="0.25">
      <c r="A117" s="166" t="s">
        <v>1853</v>
      </c>
      <c r="B117" s="168" t="s">
        <v>1121</v>
      </c>
      <c r="C117" s="168" t="s">
        <v>929</v>
      </c>
      <c r="D117" s="168" t="s">
        <v>926</v>
      </c>
      <c r="E117" s="169" t="s">
        <v>347</v>
      </c>
      <c r="F117" s="168">
        <v>1</v>
      </c>
      <c r="G117" s="147"/>
      <c r="H117" s="107"/>
      <c r="I117" s="107"/>
      <c r="J117" s="107"/>
      <c r="K117" s="148"/>
      <c r="L117" s="107"/>
      <c r="M117" s="107"/>
      <c r="N117" s="107"/>
      <c r="O117" s="107"/>
      <c r="P117" s="107"/>
      <c r="Q117" s="107"/>
    </row>
    <row r="118" spans="1:1027" s="165" customFormat="1" x14ac:dyDescent="0.25">
      <c r="A118" s="166" t="s">
        <v>1854</v>
      </c>
      <c r="B118" s="167" t="s">
        <v>1122</v>
      </c>
      <c r="C118" s="167" t="s">
        <v>929</v>
      </c>
      <c r="D118" s="167" t="s">
        <v>926</v>
      </c>
      <c r="E118" s="169" t="s">
        <v>347</v>
      </c>
      <c r="F118" s="168">
        <v>1</v>
      </c>
      <c r="G118" s="147"/>
      <c r="H118" s="107"/>
      <c r="I118" s="107"/>
      <c r="J118" s="107"/>
      <c r="K118" s="148"/>
      <c r="L118" s="107"/>
      <c r="M118" s="107"/>
      <c r="N118" s="107"/>
      <c r="O118" s="107"/>
      <c r="P118" s="107"/>
      <c r="Q118" s="107"/>
    </row>
    <row r="119" spans="1:1027" s="165" customFormat="1" x14ac:dyDescent="0.25">
      <c r="A119" s="166" t="s">
        <v>1855</v>
      </c>
      <c r="B119" s="168" t="s">
        <v>1123</v>
      </c>
      <c r="C119" s="168" t="s">
        <v>1124</v>
      </c>
      <c r="D119" s="168" t="s">
        <v>931</v>
      </c>
      <c r="E119" s="169" t="s">
        <v>56</v>
      </c>
      <c r="F119" s="168">
        <v>3</v>
      </c>
      <c r="G119" s="147"/>
      <c r="H119" s="107"/>
      <c r="I119" s="107"/>
      <c r="J119" s="107"/>
      <c r="K119" s="148"/>
      <c r="L119" s="107"/>
      <c r="M119" s="107"/>
      <c r="N119" s="107"/>
      <c r="O119" s="107"/>
      <c r="P119" s="107"/>
      <c r="Q119" s="107"/>
    </row>
    <row r="120" spans="1:1027" s="165" customFormat="1" ht="66" x14ac:dyDescent="0.25">
      <c r="A120" s="166" t="s">
        <v>1856</v>
      </c>
      <c r="B120" s="193" t="s">
        <v>757</v>
      </c>
      <c r="C120" s="168"/>
      <c r="D120" s="168"/>
      <c r="E120" s="169" t="s">
        <v>59</v>
      </c>
      <c r="F120" s="168">
        <v>1</v>
      </c>
      <c r="G120" s="147"/>
      <c r="H120" s="107"/>
      <c r="I120" s="107"/>
      <c r="J120" s="107"/>
      <c r="K120" s="148"/>
      <c r="L120" s="107"/>
      <c r="M120" s="107"/>
      <c r="N120" s="107"/>
      <c r="O120" s="107"/>
      <c r="P120" s="107"/>
      <c r="Q120" s="107"/>
    </row>
    <row r="121" spans="1:1027" s="37" customFormat="1" x14ac:dyDescent="0.25">
      <c r="A121" s="38"/>
      <c r="B121" s="23"/>
      <c r="C121" s="186"/>
      <c r="D121" s="186"/>
      <c r="E121" s="39"/>
      <c r="F121" s="38"/>
      <c r="G121" s="40"/>
      <c r="H121" s="41"/>
      <c r="I121" s="42"/>
      <c r="J121" s="42"/>
      <c r="K121" s="43"/>
      <c r="L121" s="42"/>
      <c r="M121" s="43"/>
      <c r="N121" s="42"/>
      <c r="O121" s="43"/>
      <c r="P121" s="42"/>
      <c r="Q121" s="57"/>
    </row>
    <row r="122" spans="1:1027" x14ac:dyDescent="0.25">
      <c r="L122" s="14" t="s">
        <v>45</v>
      </c>
      <c r="M122" s="44">
        <f>SUM(M10:M121)</f>
        <v>0</v>
      </c>
      <c r="N122" s="44">
        <f>SUM(N10:N121)</f>
        <v>0</v>
      </c>
      <c r="O122" s="44">
        <f>SUM(O10:O121)</f>
        <v>0</v>
      </c>
      <c r="P122" s="44">
        <f>SUM(P10:P121)</f>
        <v>0</v>
      </c>
      <c r="Q122" s="45">
        <f>SUM(Q10:Q121)</f>
        <v>0</v>
      </c>
    </row>
    <row r="123" spans="1:1027" x14ac:dyDescent="0.25">
      <c r="L123" s="14"/>
      <c r="M123" s="58"/>
      <c r="N123" s="58"/>
      <c r="O123" s="58"/>
      <c r="P123" s="58"/>
      <c r="Q123" s="59"/>
    </row>
    <row r="124" spans="1:1027" ht="26.4" x14ac:dyDescent="0.25">
      <c r="B124" s="46" t="s">
        <v>2970</v>
      </c>
      <c r="C124" s="46"/>
      <c r="D124" s="46"/>
      <c r="G124" s="47"/>
    </row>
    <row r="125" spans="1:1027" x14ac:dyDescent="0.25">
      <c r="G125" s="47"/>
    </row>
    <row r="126" spans="1:1027" s="4" customFormat="1" ht="26.4" x14ac:dyDescent="0.25">
      <c r="A126" s="3"/>
      <c r="B126" s="46" t="s">
        <v>2980</v>
      </c>
      <c r="C126" s="46"/>
      <c r="D126" s="46"/>
      <c r="E126" s="2"/>
      <c r="F126" s="3"/>
      <c r="G126" s="47"/>
      <c r="I126" s="5"/>
      <c r="J126" s="5"/>
      <c r="K126" s="5"/>
      <c r="L126" s="5"/>
      <c r="M126" s="5"/>
      <c r="N126" s="5"/>
      <c r="O126" s="5"/>
      <c r="P126" s="5"/>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c r="AKP126" s="6"/>
      <c r="AKQ126" s="6"/>
      <c r="AKR126" s="6"/>
      <c r="AKS126" s="6"/>
      <c r="AKT126" s="6"/>
      <c r="AKU126" s="6"/>
      <c r="AKV126" s="6"/>
      <c r="AKW126" s="6"/>
      <c r="AKX126" s="6"/>
      <c r="AKY126" s="6"/>
      <c r="AKZ126" s="6"/>
      <c r="ALA126" s="6"/>
      <c r="ALB126" s="6"/>
      <c r="ALC126" s="6"/>
      <c r="ALD126" s="6"/>
      <c r="ALE126" s="6"/>
      <c r="ALF126" s="6"/>
      <c r="ALG126" s="6"/>
      <c r="ALH126" s="6"/>
      <c r="ALI126" s="6"/>
      <c r="ALJ126" s="6"/>
      <c r="ALK126" s="6"/>
      <c r="ALL126" s="6"/>
      <c r="ALM126" s="6"/>
      <c r="ALN126" s="6"/>
      <c r="ALO126" s="6"/>
      <c r="ALP126" s="6"/>
      <c r="ALQ126" s="6"/>
      <c r="ALR126" s="6"/>
      <c r="ALS126" s="6"/>
      <c r="ALT126" s="6"/>
      <c r="ALU126" s="6"/>
      <c r="ALV126" s="6"/>
      <c r="ALW126" s="6"/>
      <c r="ALX126" s="6"/>
      <c r="ALY126" s="6"/>
      <c r="ALZ126" s="6"/>
      <c r="AMA126" s="6"/>
      <c r="AMB126" s="6"/>
      <c r="AMC126" s="6"/>
      <c r="AMD126" s="6"/>
      <c r="AME126" s="6"/>
      <c r="AMF126" s="6"/>
      <c r="AMG126" s="6"/>
      <c r="AMH126" s="6"/>
      <c r="AMI126" s="6"/>
      <c r="AMJ126" s="6"/>
      <c r="AMK126" s="6"/>
      <c r="AML126" s="6"/>
      <c r="AMM126" s="6"/>
    </row>
    <row r="127" spans="1:1027" s="4" customFormat="1" x14ac:dyDescent="0.25">
      <c r="A127" s="3"/>
      <c r="B127" s="1"/>
      <c r="C127" s="1"/>
      <c r="D127" s="1"/>
      <c r="E127" s="2"/>
      <c r="F127" s="3"/>
      <c r="G127" s="47"/>
      <c r="I127" s="5"/>
      <c r="J127" s="5"/>
      <c r="K127" s="5"/>
      <c r="L127" s="5"/>
      <c r="M127" s="5"/>
      <c r="N127" s="5"/>
      <c r="O127" s="5"/>
      <c r="P127" s="5"/>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c r="AKP127" s="6"/>
      <c r="AKQ127" s="6"/>
      <c r="AKR127" s="6"/>
      <c r="AKS127" s="6"/>
      <c r="AKT127" s="6"/>
      <c r="AKU127" s="6"/>
      <c r="AKV127" s="6"/>
      <c r="AKW127" s="6"/>
      <c r="AKX127" s="6"/>
      <c r="AKY127" s="6"/>
      <c r="AKZ127" s="6"/>
      <c r="ALA127" s="6"/>
      <c r="ALB127" s="6"/>
      <c r="ALC127" s="6"/>
      <c r="ALD127" s="6"/>
      <c r="ALE127" s="6"/>
      <c r="ALF127" s="6"/>
      <c r="ALG127" s="6"/>
      <c r="ALH127" s="6"/>
      <c r="ALI127" s="6"/>
      <c r="ALJ127" s="6"/>
      <c r="ALK127" s="6"/>
      <c r="ALL127" s="6"/>
      <c r="ALM127" s="6"/>
      <c r="ALN127" s="6"/>
      <c r="ALO127" s="6"/>
      <c r="ALP127" s="6"/>
      <c r="ALQ127" s="6"/>
      <c r="ALR127" s="6"/>
      <c r="ALS127" s="6"/>
      <c r="ALT127" s="6"/>
      <c r="ALU127" s="6"/>
      <c r="ALV127" s="6"/>
      <c r="ALW127" s="6"/>
      <c r="ALX127" s="6"/>
      <c r="ALY127" s="6"/>
      <c r="ALZ127" s="6"/>
      <c r="AMA127" s="6"/>
      <c r="AMB127" s="6"/>
      <c r="AMC127" s="6"/>
      <c r="AMD127" s="6"/>
      <c r="AME127" s="6"/>
      <c r="AMF127" s="6"/>
      <c r="AMG127" s="6"/>
      <c r="AMH127" s="6"/>
      <c r="AMI127" s="6"/>
      <c r="AMJ127" s="6"/>
      <c r="AMK127" s="6"/>
      <c r="AML127" s="6"/>
      <c r="AMM127" s="6"/>
    </row>
  </sheetData>
  <mergeCells count="8">
    <mergeCell ref="G7:L7"/>
    <mergeCell ref="M7:Q7"/>
    <mergeCell ref="C7:C8"/>
    <mergeCell ref="D7:D8"/>
    <mergeCell ref="A7:A8"/>
    <mergeCell ref="B7:B8"/>
    <mergeCell ref="E7:E8"/>
    <mergeCell ref="F7:F8"/>
  </mergeCells>
  <phoneticPr fontId="32" type="noConversion"/>
  <conditionalFormatting sqref="F17">
    <cfRule type="cellIs" dxfId="39" priority="1" operator="equal">
      <formula>0</formula>
    </cfRule>
    <cfRule type="expression" dxfId="38"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1-3
&amp;"Arial,Treknraksts"&amp;USADZĪVES KANALIZĀCIJA K1 UN SANITĀRTEHNISKĀS IERĪCES.</oddHeader>
    <oddFooter>&amp;C&amp;8&amp;P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34"/>
  <sheetViews>
    <sheetView zoomScaleNormal="100" workbookViewId="0">
      <selection activeCell="E4" sqref="E4"/>
    </sheetView>
  </sheetViews>
  <sheetFormatPr defaultColWidth="9.109375" defaultRowHeight="13.2" x14ac:dyDescent="0.25"/>
  <cols>
    <col min="1" max="1" width="7.44140625" style="3" customWidth="1"/>
    <col min="2" max="2" width="26.6640625" style="1" customWidth="1"/>
    <col min="3" max="3" width="15.88671875" style="1" customWidth="1"/>
    <col min="4" max="4" width="18.5546875" style="1" customWidth="1"/>
    <col min="5" max="5" width="6" style="2" customWidth="1"/>
    <col min="6" max="6" width="8.6640625" style="3" customWidth="1"/>
    <col min="7" max="7" width="6.33203125" style="3" customWidth="1"/>
    <col min="8" max="8" width="6.5546875" style="4" customWidth="1"/>
    <col min="9" max="9" width="7.33203125" style="5" customWidth="1"/>
    <col min="10" max="10" width="8"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49"/>
      <c r="C1" s="49"/>
      <c r="D1" s="49"/>
      <c r="E1" s="68" t="str">
        <f>KOPS!D1</f>
        <v>BIROJU ĒKAS JAUNBŪVE</v>
      </c>
      <c r="F1" s="50"/>
      <c r="G1" s="50"/>
      <c r="H1" s="51"/>
      <c r="I1" s="52"/>
      <c r="J1" s="52"/>
      <c r="K1" s="52"/>
      <c r="L1" s="52"/>
      <c r="M1" s="52"/>
      <c r="N1" s="52"/>
      <c r="O1" s="52"/>
      <c r="P1" s="52"/>
      <c r="Q1" s="53"/>
    </row>
    <row r="2" spans="1:18" ht="13.8" x14ac:dyDescent="0.25">
      <c r="A2" s="48" t="s">
        <v>2</v>
      </c>
      <c r="B2" s="49"/>
      <c r="C2" s="49"/>
      <c r="D2" s="49"/>
      <c r="E2" s="61" t="str">
        <f>KOPS!D2</f>
        <v>BIROJU ĒKAS JAUNBŪVE</v>
      </c>
      <c r="F2" s="50"/>
      <c r="G2" s="50"/>
      <c r="H2" s="51"/>
      <c r="I2" s="52"/>
      <c r="J2" s="52"/>
      <c r="K2" s="52"/>
      <c r="L2" s="52"/>
      <c r="M2" s="52"/>
      <c r="N2" s="52"/>
      <c r="O2" s="52"/>
      <c r="P2" s="52"/>
      <c r="Q2" s="53"/>
    </row>
    <row r="3" spans="1:18" ht="13.8" x14ac:dyDescent="0.25">
      <c r="A3" s="48" t="s">
        <v>3</v>
      </c>
      <c r="B3" s="49"/>
      <c r="C3" s="49"/>
      <c r="D3" s="49"/>
      <c r="E3" s="61" t="str">
        <f>KOPS!D3</f>
        <v>STIGU IELĀ 14, RĪGĀ</v>
      </c>
      <c r="F3" s="50"/>
      <c r="G3" s="50"/>
      <c r="H3" s="51"/>
      <c r="I3" s="52"/>
      <c r="J3" s="52"/>
      <c r="K3" s="52"/>
      <c r="L3" s="52"/>
      <c r="M3" s="52"/>
      <c r="N3" s="52"/>
      <c r="O3" s="52"/>
      <c r="P3" s="52"/>
      <c r="Q3" s="53"/>
    </row>
    <row r="4" spans="1:18" ht="13.8" x14ac:dyDescent="0.25">
      <c r="A4" s="48" t="s">
        <v>4</v>
      </c>
      <c r="B4" s="49"/>
      <c r="C4" s="49"/>
      <c r="D4" s="49"/>
      <c r="E4" s="113"/>
      <c r="F4" s="50"/>
      <c r="G4" s="50"/>
      <c r="H4" s="51"/>
      <c r="I4" s="52"/>
      <c r="J4" s="52"/>
      <c r="K4" s="52"/>
      <c r="L4" s="52"/>
      <c r="M4" s="52"/>
      <c r="N4" s="52"/>
      <c r="O4" s="52"/>
      <c r="P4" s="52"/>
      <c r="Q4" s="53"/>
    </row>
    <row r="5" spans="1:18" ht="14.4" x14ac:dyDescent="0.25">
      <c r="A5" s="48" t="s">
        <v>681</v>
      </c>
      <c r="B5" s="49"/>
      <c r="C5" s="49"/>
      <c r="D5" s="49"/>
      <c r="E5" s="54"/>
      <c r="F5" s="50"/>
      <c r="G5" s="50"/>
      <c r="H5" s="51"/>
      <c r="I5" s="52"/>
      <c r="J5" s="52"/>
      <c r="K5" s="52"/>
      <c r="L5" s="52"/>
      <c r="M5" s="52"/>
      <c r="N5" s="52"/>
      <c r="O5" s="52"/>
      <c r="P5" s="55" t="s">
        <v>28</v>
      </c>
      <c r="Q5" s="111">
        <f>Q29</f>
        <v>0</v>
      </c>
    </row>
    <row r="6" spans="1:18" ht="13.8" x14ac:dyDescent="0.25">
      <c r="A6" s="10" t="str">
        <f>KOPT!A6</f>
        <v>Tāme sastādīta: 2020.gada februārī</v>
      </c>
      <c r="B6" s="49"/>
      <c r="C6" s="49"/>
      <c r="D6" s="49"/>
      <c r="E6" s="54"/>
      <c r="F6" s="50"/>
      <c r="G6" s="50"/>
      <c r="H6" s="51"/>
      <c r="I6" s="52"/>
      <c r="J6" s="52"/>
      <c r="K6" s="52"/>
      <c r="L6" s="52"/>
      <c r="M6" s="52"/>
      <c r="N6" s="52"/>
      <c r="O6" s="52"/>
      <c r="P6" s="52"/>
      <c r="Q6" s="53"/>
    </row>
    <row r="7" spans="1:18" ht="20.25" customHeight="1" x14ac:dyDescent="0.25">
      <c r="A7" s="427" t="s">
        <v>5</v>
      </c>
      <c r="B7" s="442" t="s">
        <v>43</v>
      </c>
      <c r="C7" s="213"/>
      <c r="D7" s="213"/>
      <c r="E7" s="440" t="s">
        <v>6</v>
      </c>
      <c r="F7" s="427" t="s">
        <v>7</v>
      </c>
      <c r="G7" s="437" t="s">
        <v>8</v>
      </c>
      <c r="H7" s="437"/>
      <c r="I7" s="437"/>
      <c r="J7" s="437"/>
      <c r="K7" s="437"/>
      <c r="L7" s="439"/>
      <c r="M7" s="438" t="s">
        <v>11</v>
      </c>
      <c r="N7" s="437"/>
      <c r="O7" s="437"/>
      <c r="P7" s="437"/>
      <c r="Q7" s="439"/>
      <c r="R7" s="9"/>
    </row>
    <row r="8" spans="1:18" ht="78.75" customHeight="1" x14ac:dyDescent="0.25">
      <c r="A8" s="428"/>
      <c r="B8" s="443"/>
      <c r="C8" s="214"/>
      <c r="D8" s="214"/>
      <c r="E8" s="441"/>
      <c r="F8" s="428"/>
      <c r="G8" s="7" t="s">
        <v>9</v>
      </c>
      <c r="H8" s="7" t="s">
        <v>29</v>
      </c>
      <c r="I8" s="8" t="s">
        <v>30</v>
      </c>
      <c r="J8" s="8" t="s">
        <v>41</v>
      </c>
      <c r="K8" s="8" t="s">
        <v>31</v>
      </c>
      <c r="L8" s="8" t="s">
        <v>32</v>
      </c>
      <c r="M8" s="8" t="s">
        <v>10</v>
      </c>
      <c r="N8" s="8" t="s">
        <v>30</v>
      </c>
      <c r="O8" s="8" t="s">
        <v>41</v>
      </c>
      <c r="P8" s="8" t="s">
        <v>31</v>
      </c>
      <c r="Q8" s="8" t="s">
        <v>33</v>
      </c>
    </row>
    <row r="9" spans="1:18" x14ac:dyDescent="0.25">
      <c r="A9" s="16"/>
      <c r="B9" s="32"/>
      <c r="C9" s="184"/>
      <c r="D9" s="184"/>
      <c r="E9" s="33"/>
      <c r="F9" s="25"/>
      <c r="G9" s="34"/>
      <c r="H9" s="29"/>
      <c r="I9" s="31"/>
      <c r="J9" s="31"/>
      <c r="K9" s="35"/>
      <c r="L9" s="31"/>
      <c r="M9" s="35"/>
      <c r="N9" s="31"/>
      <c r="O9" s="35"/>
      <c r="P9" s="31"/>
      <c r="Q9" s="36"/>
    </row>
    <row r="10" spans="1:18" s="165" customFormat="1" x14ac:dyDescent="0.25">
      <c r="A10" s="191" t="s">
        <v>684</v>
      </c>
      <c r="B10" s="187" t="s">
        <v>1857</v>
      </c>
      <c r="C10" s="187"/>
      <c r="D10" s="167"/>
      <c r="E10" s="168"/>
      <c r="F10" s="169"/>
      <c r="G10" s="147"/>
      <c r="H10" s="107"/>
      <c r="I10" s="107"/>
      <c r="J10" s="107"/>
      <c r="K10" s="148"/>
      <c r="L10" s="107"/>
      <c r="M10" s="107"/>
      <c r="N10" s="107"/>
      <c r="O10" s="107"/>
      <c r="P10" s="107"/>
      <c r="Q10" s="107"/>
    </row>
    <row r="11" spans="1:18" s="165" customFormat="1" ht="39.6" x14ac:dyDescent="0.25">
      <c r="A11" s="166" t="s">
        <v>54</v>
      </c>
      <c r="B11" s="167" t="s">
        <v>1858</v>
      </c>
      <c r="C11" s="167" t="s">
        <v>1859</v>
      </c>
      <c r="D11" s="167" t="s">
        <v>893</v>
      </c>
      <c r="E11" s="169" t="s">
        <v>59</v>
      </c>
      <c r="F11" s="170">
        <v>5</v>
      </c>
      <c r="G11" s="147"/>
      <c r="H11" s="107"/>
      <c r="I11" s="107"/>
      <c r="J11" s="107"/>
      <c r="K11" s="148"/>
      <c r="L11" s="107"/>
      <c r="M11" s="107"/>
      <c r="N11" s="107"/>
      <c r="O11" s="107"/>
      <c r="P11" s="107"/>
      <c r="Q11" s="107"/>
    </row>
    <row r="12" spans="1:18" s="165" customFormat="1" ht="26.4" x14ac:dyDescent="0.25">
      <c r="A12" s="166" t="s">
        <v>57</v>
      </c>
      <c r="B12" s="167" t="s">
        <v>1088</v>
      </c>
      <c r="C12" s="167" t="s">
        <v>1089</v>
      </c>
      <c r="D12" s="167" t="s">
        <v>1136</v>
      </c>
      <c r="E12" s="169" t="s">
        <v>347</v>
      </c>
      <c r="F12" s="170">
        <v>5</v>
      </c>
      <c r="G12" s="147"/>
      <c r="H12" s="107"/>
      <c r="I12" s="107"/>
      <c r="J12" s="107"/>
      <c r="K12" s="148"/>
      <c r="L12" s="107"/>
      <c r="M12" s="107"/>
      <c r="N12" s="107"/>
      <c r="O12" s="107"/>
      <c r="P12" s="107"/>
      <c r="Q12" s="107"/>
    </row>
    <row r="13" spans="1:18" s="165" customFormat="1" ht="39.6" x14ac:dyDescent="0.25">
      <c r="A13" s="191" t="s">
        <v>687</v>
      </c>
      <c r="B13" s="187" t="s">
        <v>1862</v>
      </c>
      <c r="C13" s="167"/>
      <c r="D13" s="167"/>
      <c r="E13" s="169"/>
      <c r="F13" s="170"/>
      <c r="G13" s="147"/>
      <c r="H13" s="107"/>
      <c r="I13" s="107"/>
      <c r="J13" s="107"/>
      <c r="K13" s="148"/>
      <c r="L13" s="107"/>
      <c r="M13" s="107"/>
      <c r="N13" s="107"/>
      <c r="O13" s="107"/>
      <c r="P13" s="107"/>
      <c r="Q13" s="107"/>
    </row>
    <row r="14" spans="1:18" s="165" customFormat="1" ht="26.4" x14ac:dyDescent="0.25">
      <c r="A14" s="166" t="s">
        <v>69</v>
      </c>
      <c r="B14" s="167" t="s">
        <v>1863</v>
      </c>
      <c r="C14" s="167" t="s">
        <v>1041</v>
      </c>
      <c r="D14" s="167" t="s">
        <v>926</v>
      </c>
      <c r="E14" s="169" t="s">
        <v>56</v>
      </c>
      <c r="F14" s="170">
        <v>350</v>
      </c>
      <c r="G14" s="147"/>
      <c r="H14" s="107"/>
      <c r="I14" s="107"/>
      <c r="J14" s="107"/>
      <c r="K14" s="148"/>
      <c r="L14" s="107"/>
      <c r="M14" s="107"/>
      <c r="N14" s="107"/>
      <c r="O14" s="107"/>
      <c r="P14" s="107"/>
      <c r="Q14" s="107"/>
    </row>
    <row r="15" spans="1:18" s="165" customFormat="1" ht="26.4" x14ac:dyDescent="0.25">
      <c r="A15" s="166" t="s">
        <v>71</v>
      </c>
      <c r="B15" s="167" t="s">
        <v>1863</v>
      </c>
      <c r="C15" s="167" t="s">
        <v>1041</v>
      </c>
      <c r="D15" s="167" t="s">
        <v>893</v>
      </c>
      <c r="E15" s="169" t="s">
        <v>56</v>
      </c>
      <c r="F15" s="170">
        <v>60</v>
      </c>
      <c r="G15" s="147"/>
      <c r="H15" s="107"/>
      <c r="I15" s="107"/>
      <c r="J15" s="107"/>
      <c r="K15" s="148"/>
      <c r="L15" s="107"/>
      <c r="M15" s="107"/>
      <c r="N15" s="107"/>
      <c r="O15" s="107"/>
      <c r="P15" s="107"/>
      <c r="Q15" s="107"/>
    </row>
    <row r="16" spans="1:18" s="165" customFormat="1" x14ac:dyDescent="0.25">
      <c r="A16" s="166" t="s">
        <v>73</v>
      </c>
      <c r="B16" s="167" t="s">
        <v>1865</v>
      </c>
      <c r="C16" s="167" t="s">
        <v>1041</v>
      </c>
      <c r="D16" s="167"/>
      <c r="E16" s="169" t="s">
        <v>59</v>
      </c>
      <c r="F16" s="170">
        <v>1</v>
      </c>
      <c r="G16" s="147"/>
      <c r="H16" s="107"/>
      <c r="I16" s="107"/>
      <c r="J16" s="107"/>
      <c r="K16" s="148"/>
      <c r="L16" s="107"/>
      <c r="M16" s="107"/>
      <c r="N16" s="107"/>
      <c r="O16" s="107"/>
      <c r="P16" s="107"/>
      <c r="Q16" s="107"/>
    </row>
    <row r="17" spans="1:17" s="165" customFormat="1" ht="66" x14ac:dyDescent="0.25">
      <c r="A17" s="166" t="s">
        <v>78</v>
      </c>
      <c r="B17" s="193" t="s">
        <v>757</v>
      </c>
      <c r="C17" s="177"/>
      <c r="D17" s="177"/>
      <c r="E17" s="169" t="s">
        <v>59</v>
      </c>
      <c r="F17" s="180">
        <v>1</v>
      </c>
      <c r="G17" s="147"/>
      <c r="H17" s="107"/>
      <c r="I17" s="107"/>
      <c r="J17" s="107"/>
      <c r="K17" s="148"/>
      <c r="L17" s="107"/>
      <c r="M17" s="107"/>
      <c r="N17" s="107"/>
      <c r="O17" s="107"/>
      <c r="P17" s="107"/>
      <c r="Q17" s="107"/>
    </row>
    <row r="18" spans="1:17" s="165" customFormat="1" ht="39.6" x14ac:dyDescent="0.25">
      <c r="A18" s="191" t="s">
        <v>689</v>
      </c>
      <c r="B18" s="187" t="s">
        <v>1864</v>
      </c>
      <c r="C18" s="167"/>
      <c r="D18" s="167"/>
      <c r="E18" s="169"/>
      <c r="F18" s="170"/>
      <c r="G18" s="147"/>
      <c r="H18" s="107"/>
      <c r="I18" s="107"/>
      <c r="J18" s="107"/>
      <c r="K18" s="148"/>
      <c r="L18" s="107"/>
      <c r="M18" s="107"/>
      <c r="N18" s="107"/>
      <c r="O18" s="107"/>
      <c r="P18" s="107"/>
      <c r="Q18" s="107"/>
    </row>
    <row r="19" spans="1:17" s="165" customFormat="1" ht="26.4" x14ac:dyDescent="0.25">
      <c r="A19" s="166" t="s">
        <v>85</v>
      </c>
      <c r="B19" s="177" t="s">
        <v>1067</v>
      </c>
      <c r="C19" s="177" t="s">
        <v>1041</v>
      </c>
      <c r="D19" s="177" t="s">
        <v>1097</v>
      </c>
      <c r="E19" s="169" t="s">
        <v>347</v>
      </c>
      <c r="F19" s="180">
        <v>4</v>
      </c>
      <c r="G19" s="147"/>
      <c r="H19" s="107"/>
      <c r="I19" s="107"/>
      <c r="J19" s="107"/>
      <c r="K19" s="148"/>
      <c r="L19" s="107"/>
      <c r="M19" s="107"/>
      <c r="N19" s="107"/>
      <c r="O19" s="107"/>
      <c r="P19" s="107"/>
      <c r="Q19" s="107"/>
    </row>
    <row r="20" spans="1:17" s="165" customFormat="1" ht="26.4" x14ac:dyDescent="0.25">
      <c r="A20" s="166" t="s">
        <v>87</v>
      </c>
      <c r="B20" s="177" t="s">
        <v>1067</v>
      </c>
      <c r="C20" s="177" t="s">
        <v>1041</v>
      </c>
      <c r="D20" s="177" t="s">
        <v>1098</v>
      </c>
      <c r="E20" s="169" t="s">
        <v>347</v>
      </c>
      <c r="F20" s="180">
        <v>2</v>
      </c>
      <c r="G20" s="147"/>
      <c r="H20" s="107"/>
      <c r="I20" s="107"/>
      <c r="J20" s="107"/>
      <c r="K20" s="148"/>
      <c r="L20" s="107"/>
      <c r="M20" s="107"/>
      <c r="N20" s="107"/>
      <c r="O20" s="107"/>
      <c r="P20" s="107"/>
      <c r="Q20" s="107"/>
    </row>
    <row r="21" spans="1:17" s="165" customFormat="1" ht="26.4" x14ac:dyDescent="0.25">
      <c r="A21" s="166" t="s">
        <v>90</v>
      </c>
      <c r="B21" s="177" t="s">
        <v>1067</v>
      </c>
      <c r="C21" s="177" t="s">
        <v>1041</v>
      </c>
      <c r="D21" s="177" t="s">
        <v>1099</v>
      </c>
      <c r="E21" s="169" t="s">
        <v>347</v>
      </c>
      <c r="F21" s="180">
        <v>2</v>
      </c>
      <c r="G21" s="147"/>
      <c r="H21" s="107"/>
      <c r="I21" s="107"/>
      <c r="J21" s="107"/>
      <c r="K21" s="148"/>
      <c r="L21" s="107"/>
      <c r="M21" s="107"/>
      <c r="N21" s="107"/>
      <c r="O21" s="107"/>
      <c r="P21" s="107"/>
      <c r="Q21" s="107"/>
    </row>
    <row r="22" spans="1:17" s="165" customFormat="1" x14ac:dyDescent="0.25">
      <c r="A22" s="166" t="s">
        <v>93</v>
      </c>
      <c r="B22" s="177" t="s">
        <v>1048</v>
      </c>
      <c r="C22" s="177" t="s">
        <v>1041</v>
      </c>
      <c r="D22" s="177" t="s">
        <v>1100</v>
      </c>
      <c r="E22" s="169" t="s">
        <v>347</v>
      </c>
      <c r="F22" s="180">
        <v>10</v>
      </c>
      <c r="G22" s="147"/>
      <c r="H22" s="107"/>
      <c r="I22" s="107"/>
      <c r="J22" s="107"/>
      <c r="K22" s="148"/>
      <c r="L22" s="107"/>
      <c r="M22" s="107"/>
      <c r="N22" s="107"/>
      <c r="O22" s="107"/>
      <c r="P22" s="107"/>
      <c r="Q22" s="107"/>
    </row>
    <row r="23" spans="1:17" s="165" customFormat="1" x14ac:dyDescent="0.25">
      <c r="A23" s="166" t="s">
        <v>95</v>
      </c>
      <c r="B23" s="177" t="s">
        <v>1051</v>
      </c>
      <c r="C23" s="177" t="s">
        <v>1041</v>
      </c>
      <c r="D23" s="177" t="s">
        <v>1106</v>
      </c>
      <c r="E23" s="169" t="s">
        <v>347</v>
      </c>
      <c r="F23" s="180">
        <v>1</v>
      </c>
      <c r="G23" s="147"/>
      <c r="H23" s="107"/>
      <c r="I23" s="107"/>
      <c r="J23" s="107"/>
      <c r="K23" s="148"/>
      <c r="L23" s="107"/>
      <c r="M23" s="107"/>
      <c r="N23" s="107"/>
      <c r="O23" s="107"/>
      <c r="P23" s="107"/>
      <c r="Q23" s="107"/>
    </row>
    <row r="24" spans="1:17" s="165" customFormat="1" x14ac:dyDescent="0.25">
      <c r="A24" s="166" t="s">
        <v>97</v>
      </c>
      <c r="B24" s="177" t="s">
        <v>1051</v>
      </c>
      <c r="C24" s="177" t="s">
        <v>1041</v>
      </c>
      <c r="D24" s="177" t="s">
        <v>1074</v>
      </c>
      <c r="E24" s="169" t="s">
        <v>347</v>
      </c>
      <c r="F24" s="180">
        <v>1</v>
      </c>
      <c r="G24" s="147"/>
      <c r="H24" s="107"/>
      <c r="I24" s="107"/>
      <c r="J24" s="107"/>
      <c r="K24" s="148"/>
      <c r="L24" s="107"/>
      <c r="M24" s="107"/>
      <c r="N24" s="107"/>
      <c r="O24" s="107"/>
      <c r="P24" s="107"/>
      <c r="Q24" s="107"/>
    </row>
    <row r="25" spans="1:17" s="165" customFormat="1" x14ac:dyDescent="0.25">
      <c r="A25" s="166" t="s">
        <v>100</v>
      </c>
      <c r="B25" s="177" t="s">
        <v>1057</v>
      </c>
      <c r="C25" s="177" t="s">
        <v>1041</v>
      </c>
      <c r="D25" s="177" t="s">
        <v>1111</v>
      </c>
      <c r="E25" s="169" t="s">
        <v>347</v>
      </c>
      <c r="F25" s="180">
        <v>5</v>
      </c>
      <c r="G25" s="147"/>
      <c r="H25" s="107"/>
      <c r="I25" s="107"/>
      <c r="J25" s="107"/>
      <c r="K25" s="148"/>
      <c r="L25" s="107"/>
      <c r="M25" s="107"/>
      <c r="N25" s="107"/>
      <c r="O25" s="107"/>
      <c r="P25" s="107"/>
      <c r="Q25" s="107"/>
    </row>
    <row r="26" spans="1:17" s="165" customFormat="1" x14ac:dyDescent="0.25">
      <c r="A26" s="166" t="s">
        <v>101</v>
      </c>
      <c r="B26" s="177" t="s">
        <v>1057</v>
      </c>
      <c r="C26" s="177" t="s">
        <v>1041</v>
      </c>
      <c r="D26" s="177" t="s">
        <v>1058</v>
      </c>
      <c r="E26" s="169" t="s">
        <v>347</v>
      </c>
      <c r="F26" s="180">
        <v>1</v>
      </c>
      <c r="G26" s="147"/>
      <c r="H26" s="107"/>
      <c r="I26" s="107"/>
      <c r="J26" s="107"/>
      <c r="K26" s="148"/>
      <c r="L26" s="107"/>
      <c r="M26" s="107"/>
      <c r="N26" s="107"/>
      <c r="O26" s="107"/>
      <c r="P26" s="107"/>
      <c r="Q26" s="107"/>
    </row>
    <row r="27" spans="1:17" s="165" customFormat="1" ht="66" x14ac:dyDescent="0.25">
      <c r="A27" s="166" t="s">
        <v>102</v>
      </c>
      <c r="B27" s="193" t="s">
        <v>757</v>
      </c>
      <c r="C27" s="177"/>
      <c r="D27" s="177"/>
      <c r="E27" s="169" t="s">
        <v>59</v>
      </c>
      <c r="F27" s="180">
        <v>1</v>
      </c>
      <c r="G27" s="147"/>
      <c r="H27" s="107"/>
      <c r="I27" s="107"/>
      <c r="J27" s="107"/>
      <c r="K27" s="148"/>
      <c r="L27" s="107"/>
      <c r="M27" s="107"/>
      <c r="N27" s="107"/>
      <c r="O27" s="107"/>
      <c r="P27" s="107"/>
      <c r="Q27" s="107"/>
    </row>
    <row r="28" spans="1:17" s="37" customFormat="1" x14ac:dyDescent="0.25">
      <c r="A28" s="38"/>
      <c r="B28" s="23"/>
      <c r="C28" s="186"/>
      <c r="D28" s="186"/>
      <c r="E28" s="39"/>
      <c r="F28" s="38"/>
      <c r="G28" s="40"/>
      <c r="H28" s="41"/>
      <c r="I28" s="42"/>
      <c r="J28" s="42"/>
      <c r="K28" s="43"/>
      <c r="L28" s="42"/>
      <c r="M28" s="43"/>
      <c r="N28" s="42"/>
      <c r="O28" s="43"/>
      <c r="P28" s="42"/>
      <c r="Q28" s="57"/>
    </row>
    <row r="29" spans="1:17" x14ac:dyDescent="0.25">
      <c r="L29" s="14" t="s">
        <v>45</v>
      </c>
      <c r="M29" s="44">
        <f>SUM(M10:M28)</f>
        <v>0</v>
      </c>
      <c r="N29" s="44">
        <f>SUM(N10:N28)</f>
        <v>0</v>
      </c>
      <c r="O29" s="44">
        <f>SUM(O10:O28)</f>
        <v>0</v>
      </c>
      <c r="P29" s="44">
        <f>SUM(P10:P28)</f>
        <v>0</v>
      </c>
      <c r="Q29" s="45">
        <f>SUM(Q10:Q28)</f>
        <v>0</v>
      </c>
    </row>
    <row r="30" spans="1:17" x14ac:dyDescent="0.25">
      <c r="L30" s="14"/>
      <c r="M30" s="58"/>
      <c r="N30" s="58"/>
      <c r="O30" s="58"/>
      <c r="P30" s="58"/>
      <c r="Q30" s="59"/>
    </row>
    <row r="31" spans="1:17" ht="26.4" x14ac:dyDescent="0.25">
      <c r="B31" s="46" t="s">
        <v>2975</v>
      </c>
      <c r="C31" s="46"/>
      <c r="D31" s="46"/>
      <c r="G31" s="47"/>
    </row>
    <row r="32" spans="1:17" x14ac:dyDescent="0.25">
      <c r="G32" s="47"/>
    </row>
    <row r="33" spans="1:1027" s="4" customFormat="1" ht="26.4" x14ac:dyDescent="0.25">
      <c r="A33" s="3"/>
      <c r="B33" s="46" t="s">
        <v>2973</v>
      </c>
      <c r="C33" s="46"/>
      <c r="D33" s="46"/>
      <c r="E33" s="2"/>
      <c r="F33" s="3"/>
      <c r="G33" s="47"/>
      <c r="I33" s="5"/>
      <c r="J33" s="5"/>
      <c r="K33" s="5"/>
      <c r="L33" s="5"/>
      <c r="M33" s="5"/>
      <c r="N33" s="5"/>
      <c r="O33" s="5"/>
      <c r="P33" s="5"/>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c r="ALY33" s="6"/>
      <c r="ALZ33" s="6"/>
      <c r="AMA33" s="6"/>
      <c r="AMB33" s="6"/>
      <c r="AMC33" s="6"/>
      <c r="AMD33" s="6"/>
      <c r="AME33" s="6"/>
      <c r="AMF33" s="6"/>
      <c r="AMG33" s="6"/>
      <c r="AMH33" s="6"/>
      <c r="AMI33" s="6"/>
      <c r="AMJ33" s="6"/>
      <c r="AMK33" s="6"/>
      <c r="AML33" s="6"/>
      <c r="AMM33" s="6"/>
    </row>
    <row r="34" spans="1:1027" s="4" customFormat="1" x14ac:dyDescent="0.25">
      <c r="A34" s="3"/>
      <c r="B34" s="1"/>
      <c r="C34" s="1"/>
      <c r="D34" s="1"/>
      <c r="E34" s="2"/>
      <c r="F34" s="3"/>
      <c r="G34" s="47"/>
      <c r="I34" s="5"/>
      <c r="J34" s="5"/>
      <c r="K34" s="5"/>
      <c r="L34" s="5"/>
      <c r="M34" s="5"/>
      <c r="N34" s="5"/>
      <c r="O34" s="5"/>
      <c r="P34" s="5"/>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row>
  </sheetData>
  <mergeCells count="6">
    <mergeCell ref="M7:Q7"/>
    <mergeCell ref="A7:A8"/>
    <mergeCell ref="B7:B8"/>
    <mergeCell ref="E7:E8"/>
    <mergeCell ref="F7:F8"/>
    <mergeCell ref="G7:L7"/>
  </mergeCells>
  <phoneticPr fontId="32"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1-4
&amp;"Arial,Treknraksts"&amp;UKONDENSĀTA KANALIZĀCIJA.</oddHeader>
    <oddFooter>&amp;C&amp;8&amp;P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54"/>
  <sheetViews>
    <sheetView zoomScaleNormal="100" workbookViewId="0">
      <selection activeCell="E4" sqref="E4"/>
    </sheetView>
  </sheetViews>
  <sheetFormatPr defaultColWidth="9.109375" defaultRowHeight="13.2" x14ac:dyDescent="0.25"/>
  <cols>
    <col min="1" max="1" width="7.44140625" style="3" customWidth="1"/>
    <col min="2" max="2" width="23.44140625" style="1" customWidth="1"/>
    <col min="3" max="4" width="19.88671875" style="1" customWidth="1"/>
    <col min="5" max="5" width="6" style="2" customWidth="1"/>
    <col min="6" max="6" width="8.6640625" style="3" customWidth="1"/>
    <col min="7" max="7" width="6.33203125" style="3" customWidth="1"/>
    <col min="8" max="8" width="6.5546875" style="4" customWidth="1"/>
    <col min="9" max="9" width="7.33203125" style="5" customWidth="1"/>
    <col min="10" max="10" width="8"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49"/>
      <c r="C1" s="49"/>
      <c r="D1" s="49"/>
      <c r="E1" s="68" t="str">
        <f>KOPS!D1</f>
        <v>BIROJU ĒKAS JAUNBŪVE</v>
      </c>
      <c r="F1" s="50"/>
      <c r="G1" s="50"/>
      <c r="H1" s="51"/>
      <c r="I1" s="52"/>
      <c r="J1" s="52"/>
      <c r="K1" s="52"/>
      <c r="L1" s="52"/>
      <c r="M1" s="52"/>
      <c r="N1" s="52"/>
      <c r="O1" s="52"/>
      <c r="P1" s="52"/>
      <c r="Q1" s="53"/>
    </row>
    <row r="2" spans="1:18" ht="13.8" x14ac:dyDescent="0.25">
      <c r="A2" s="48" t="s">
        <v>2</v>
      </c>
      <c r="B2" s="49"/>
      <c r="C2" s="49"/>
      <c r="D2" s="49"/>
      <c r="E2" s="61" t="str">
        <f>KOPS!D2</f>
        <v>BIROJU ĒKAS JAUNBŪVE</v>
      </c>
      <c r="F2" s="50"/>
      <c r="G2" s="50"/>
      <c r="H2" s="51"/>
      <c r="I2" s="52"/>
      <c r="J2" s="52"/>
      <c r="K2" s="52"/>
      <c r="L2" s="52"/>
      <c r="M2" s="52"/>
      <c r="N2" s="52"/>
      <c r="O2" s="52"/>
      <c r="P2" s="52"/>
      <c r="Q2" s="53"/>
    </row>
    <row r="3" spans="1:18" ht="13.8" x14ac:dyDescent="0.25">
      <c r="A3" s="48" t="s">
        <v>3</v>
      </c>
      <c r="B3" s="49"/>
      <c r="C3" s="49"/>
      <c r="D3" s="49"/>
      <c r="E3" s="61" t="str">
        <f>KOPS!D3</f>
        <v>STIGU IELĀ 14, RĪGĀ</v>
      </c>
      <c r="F3" s="50"/>
      <c r="G3" s="50"/>
      <c r="H3" s="51"/>
      <c r="I3" s="52"/>
      <c r="J3" s="52"/>
      <c r="K3" s="52"/>
      <c r="L3" s="52"/>
      <c r="M3" s="52"/>
      <c r="N3" s="52"/>
      <c r="O3" s="52"/>
      <c r="P3" s="52"/>
      <c r="Q3" s="53"/>
    </row>
    <row r="4" spans="1:18" ht="13.8" x14ac:dyDescent="0.25">
      <c r="A4" s="48" t="s">
        <v>4</v>
      </c>
      <c r="B4" s="49"/>
      <c r="C4" s="49"/>
      <c r="D4" s="49"/>
      <c r="E4" s="113"/>
      <c r="F4" s="50"/>
      <c r="G4" s="50"/>
      <c r="H4" s="51"/>
      <c r="I4" s="52"/>
      <c r="J4" s="52"/>
      <c r="K4" s="52"/>
      <c r="L4" s="52"/>
      <c r="M4" s="52"/>
      <c r="N4" s="52"/>
      <c r="O4" s="52"/>
      <c r="P4" s="52"/>
      <c r="Q4" s="53"/>
    </row>
    <row r="5" spans="1:18" ht="14.4" x14ac:dyDescent="0.25">
      <c r="A5" s="48" t="s">
        <v>681</v>
      </c>
      <c r="B5" s="49"/>
      <c r="C5" s="49"/>
      <c r="D5" s="49"/>
      <c r="E5" s="54"/>
      <c r="F5" s="50"/>
      <c r="G5" s="50"/>
      <c r="H5" s="51"/>
      <c r="I5" s="52"/>
      <c r="J5" s="52"/>
      <c r="K5" s="52"/>
      <c r="L5" s="52"/>
      <c r="M5" s="52"/>
      <c r="N5" s="52"/>
      <c r="O5" s="52"/>
      <c r="P5" s="55" t="s">
        <v>28</v>
      </c>
      <c r="Q5" s="111">
        <f>Q49</f>
        <v>0</v>
      </c>
    </row>
    <row r="6" spans="1:18" ht="13.8" x14ac:dyDescent="0.25">
      <c r="A6" s="10" t="str">
        <f>KOPT!A6</f>
        <v>Tāme sastādīta: 2020.gada februārī</v>
      </c>
      <c r="B6" s="49"/>
      <c r="C6" s="49"/>
      <c r="D6" s="49"/>
      <c r="E6" s="54"/>
      <c r="F6" s="50"/>
      <c r="G6" s="50"/>
      <c r="H6" s="51"/>
      <c r="I6" s="52"/>
      <c r="J6" s="52"/>
      <c r="K6" s="52"/>
      <c r="L6" s="52"/>
      <c r="M6" s="52"/>
      <c r="N6" s="52"/>
      <c r="O6" s="52"/>
      <c r="P6" s="52"/>
      <c r="Q6" s="53"/>
    </row>
    <row r="7" spans="1:18" ht="20.25" customHeight="1" x14ac:dyDescent="0.25">
      <c r="A7" s="427" t="s">
        <v>5</v>
      </c>
      <c r="B7" s="442" t="s">
        <v>43</v>
      </c>
      <c r="C7" s="213"/>
      <c r="D7" s="213"/>
      <c r="E7" s="440" t="s">
        <v>6</v>
      </c>
      <c r="F7" s="427" t="s">
        <v>7</v>
      </c>
      <c r="G7" s="437" t="s">
        <v>8</v>
      </c>
      <c r="H7" s="437"/>
      <c r="I7" s="437"/>
      <c r="J7" s="437"/>
      <c r="K7" s="437"/>
      <c r="L7" s="439"/>
      <c r="M7" s="438" t="s">
        <v>11</v>
      </c>
      <c r="N7" s="437"/>
      <c r="O7" s="437"/>
      <c r="P7" s="437"/>
      <c r="Q7" s="439"/>
      <c r="R7" s="9"/>
    </row>
    <row r="8" spans="1:18" ht="78.75" customHeight="1" x14ac:dyDescent="0.25">
      <c r="A8" s="428"/>
      <c r="B8" s="443"/>
      <c r="C8" s="214"/>
      <c r="D8" s="214"/>
      <c r="E8" s="441"/>
      <c r="F8" s="428"/>
      <c r="G8" s="7" t="s">
        <v>9</v>
      </c>
      <c r="H8" s="7" t="s">
        <v>29</v>
      </c>
      <c r="I8" s="8" t="s">
        <v>30</v>
      </c>
      <c r="J8" s="8" t="s">
        <v>41</v>
      </c>
      <c r="K8" s="8" t="s">
        <v>31</v>
      </c>
      <c r="L8" s="8" t="s">
        <v>32</v>
      </c>
      <c r="M8" s="8" t="s">
        <v>10</v>
      </c>
      <c r="N8" s="8" t="s">
        <v>30</v>
      </c>
      <c r="O8" s="8" t="s">
        <v>41</v>
      </c>
      <c r="P8" s="8" t="s">
        <v>31</v>
      </c>
      <c r="Q8" s="8" t="s">
        <v>33</v>
      </c>
    </row>
    <row r="9" spans="1:18" x14ac:dyDescent="0.25">
      <c r="A9" s="16"/>
      <c r="B9" s="32"/>
      <c r="C9" s="184"/>
      <c r="D9" s="184"/>
      <c r="E9" s="33"/>
      <c r="F9" s="25"/>
      <c r="G9" s="34"/>
      <c r="H9" s="29"/>
      <c r="I9" s="31"/>
      <c r="J9" s="31"/>
      <c r="K9" s="35"/>
      <c r="L9" s="31"/>
      <c r="M9" s="35"/>
      <c r="N9" s="31"/>
      <c r="O9" s="35"/>
      <c r="P9" s="31"/>
      <c r="Q9" s="36"/>
    </row>
    <row r="10" spans="1:18" s="165" customFormat="1" x14ac:dyDescent="0.25">
      <c r="A10" s="191" t="s">
        <v>684</v>
      </c>
      <c r="B10" s="187" t="s">
        <v>1866</v>
      </c>
      <c r="C10" s="167"/>
      <c r="D10" s="167"/>
      <c r="E10" s="168"/>
      <c r="F10" s="169"/>
      <c r="G10" s="147"/>
      <c r="H10" s="107"/>
      <c r="I10" s="107"/>
      <c r="J10" s="107"/>
      <c r="K10" s="148"/>
      <c r="L10" s="107"/>
      <c r="M10" s="107"/>
      <c r="N10" s="107"/>
      <c r="O10" s="107"/>
      <c r="P10" s="107"/>
      <c r="Q10" s="107"/>
    </row>
    <row r="11" spans="1:18" s="165" customFormat="1" ht="92.4" x14ac:dyDescent="0.25">
      <c r="A11" s="166" t="s">
        <v>54</v>
      </c>
      <c r="B11" s="167" t="s">
        <v>1867</v>
      </c>
      <c r="C11" s="167" t="s">
        <v>1868</v>
      </c>
      <c r="D11" s="167" t="s">
        <v>1082</v>
      </c>
      <c r="E11" s="169" t="s">
        <v>347</v>
      </c>
      <c r="F11" s="170">
        <v>6</v>
      </c>
      <c r="G11" s="147"/>
      <c r="H11" s="107"/>
      <c r="I11" s="107"/>
      <c r="J11" s="107"/>
      <c r="K11" s="148"/>
      <c r="L11" s="107"/>
      <c r="M11" s="107"/>
      <c r="N11" s="107"/>
      <c r="O11" s="107"/>
      <c r="P11" s="107"/>
      <c r="Q11" s="107"/>
    </row>
    <row r="12" spans="1:18" s="165" customFormat="1" ht="52.8" x14ac:dyDescent="0.25">
      <c r="A12" s="166" t="s">
        <v>57</v>
      </c>
      <c r="B12" s="167" t="s">
        <v>1869</v>
      </c>
      <c r="C12" s="167" t="s">
        <v>1870</v>
      </c>
      <c r="D12" s="167" t="s">
        <v>1871</v>
      </c>
      <c r="E12" s="169" t="s">
        <v>347</v>
      </c>
      <c r="F12" s="170">
        <v>2</v>
      </c>
      <c r="G12" s="147"/>
      <c r="H12" s="107"/>
      <c r="I12" s="107"/>
      <c r="J12" s="107"/>
      <c r="K12" s="148"/>
      <c r="L12" s="107"/>
      <c r="M12" s="107"/>
      <c r="N12" s="107"/>
      <c r="O12" s="107"/>
      <c r="P12" s="107"/>
      <c r="Q12" s="107"/>
    </row>
    <row r="13" spans="1:18" s="165" customFormat="1" ht="79.2" x14ac:dyDescent="0.25">
      <c r="A13" s="166" t="s">
        <v>60</v>
      </c>
      <c r="B13" s="167" t="s">
        <v>1872</v>
      </c>
      <c r="C13" s="167" t="s">
        <v>1873</v>
      </c>
      <c r="D13" s="167" t="s">
        <v>1874</v>
      </c>
      <c r="E13" s="169" t="s">
        <v>59</v>
      </c>
      <c r="F13" s="170">
        <v>4</v>
      </c>
      <c r="G13" s="147"/>
      <c r="H13" s="107"/>
      <c r="I13" s="107"/>
      <c r="J13" s="107"/>
      <c r="K13" s="148"/>
      <c r="L13" s="107"/>
      <c r="M13" s="107"/>
      <c r="N13" s="107"/>
      <c r="O13" s="107"/>
      <c r="P13" s="107"/>
      <c r="Q13" s="107"/>
    </row>
    <row r="14" spans="1:18" s="165" customFormat="1" ht="26.4" x14ac:dyDescent="0.25">
      <c r="A14" s="166" t="s">
        <v>62</v>
      </c>
      <c r="B14" s="167" t="s">
        <v>1088</v>
      </c>
      <c r="C14" s="167" t="s">
        <v>1875</v>
      </c>
      <c r="D14" s="167" t="s">
        <v>1136</v>
      </c>
      <c r="E14" s="169" t="s">
        <v>347</v>
      </c>
      <c r="F14" s="170">
        <v>4</v>
      </c>
      <c r="G14" s="147"/>
      <c r="H14" s="107"/>
      <c r="I14" s="107"/>
      <c r="J14" s="107"/>
      <c r="K14" s="148"/>
      <c r="L14" s="107"/>
      <c r="M14" s="107"/>
      <c r="N14" s="107"/>
      <c r="O14" s="107"/>
      <c r="P14" s="107"/>
      <c r="Q14" s="107"/>
    </row>
    <row r="15" spans="1:18" s="165" customFormat="1" x14ac:dyDescent="0.25">
      <c r="A15" s="191" t="s">
        <v>687</v>
      </c>
      <c r="B15" s="187" t="s">
        <v>1876</v>
      </c>
      <c r="C15" s="167"/>
      <c r="D15" s="167"/>
      <c r="E15" s="168"/>
      <c r="F15" s="169"/>
      <c r="G15" s="147"/>
      <c r="H15" s="107"/>
      <c r="I15" s="107"/>
      <c r="J15" s="107"/>
      <c r="K15" s="148"/>
      <c r="L15" s="107"/>
      <c r="M15" s="107"/>
      <c r="N15" s="107"/>
      <c r="O15" s="107"/>
      <c r="P15" s="107"/>
      <c r="Q15" s="107"/>
    </row>
    <row r="16" spans="1:18" s="165" customFormat="1" ht="39.6" x14ac:dyDescent="0.25">
      <c r="A16" s="166" t="s">
        <v>69</v>
      </c>
      <c r="B16" s="167" t="s">
        <v>1067</v>
      </c>
      <c r="C16" s="167" t="s">
        <v>1041</v>
      </c>
      <c r="D16" s="167" t="s">
        <v>1877</v>
      </c>
      <c r="E16" s="169" t="s">
        <v>347</v>
      </c>
      <c r="F16" s="168">
        <v>4</v>
      </c>
      <c r="G16" s="147"/>
      <c r="H16" s="107"/>
      <c r="I16" s="107"/>
      <c r="J16" s="107"/>
      <c r="K16" s="148"/>
      <c r="L16" s="107"/>
      <c r="M16" s="107"/>
      <c r="N16" s="107"/>
      <c r="O16" s="107"/>
      <c r="P16" s="107"/>
      <c r="Q16" s="107"/>
    </row>
    <row r="17" spans="1:17" s="165" customFormat="1" ht="39.6" x14ac:dyDescent="0.25">
      <c r="A17" s="166" t="s">
        <v>71</v>
      </c>
      <c r="B17" s="167" t="s">
        <v>1067</v>
      </c>
      <c r="C17" s="167" t="s">
        <v>1041</v>
      </c>
      <c r="D17" s="167" t="s">
        <v>1878</v>
      </c>
      <c r="E17" s="169" t="s">
        <v>347</v>
      </c>
      <c r="F17" s="168">
        <v>4</v>
      </c>
      <c r="G17" s="147"/>
      <c r="H17" s="107"/>
      <c r="I17" s="107"/>
      <c r="J17" s="107"/>
      <c r="K17" s="148"/>
      <c r="L17" s="107"/>
      <c r="M17" s="107"/>
      <c r="N17" s="107"/>
      <c r="O17" s="107"/>
      <c r="P17" s="107"/>
      <c r="Q17" s="107"/>
    </row>
    <row r="18" spans="1:17" s="173" customFormat="1" ht="39.6" x14ac:dyDescent="0.25">
      <c r="A18" s="166" t="s">
        <v>73</v>
      </c>
      <c r="B18" s="171" t="s">
        <v>1067</v>
      </c>
      <c r="C18" s="171" t="s">
        <v>1041</v>
      </c>
      <c r="D18" s="171" t="s">
        <v>1879</v>
      </c>
      <c r="E18" s="169" t="s">
        <v>347</v>
      </c>
      <c r="F18" s="230">
        <v>6</v>
      </c>
      <c r="G18" s="147"/>
      <c r="H18" s="107"/>
      <c r="I18" s="107"/>
      <c r="J18" s="107"/>
      <c r="K18" s="148"/>
      <c r="L18" s="107"/>
      <c r="M18" s="107"/>
      <c r="N18" s="107"/>
      <c r="O18" s="107"/>
      <c r="P18" s="107"/>
      <c r="Q18" s="107"/>
    </row>
    <row r="19" spans="1:17" s="165" customFormat="1" x14ac:dyDescent="0.25">
      <c r="A19" s="166" t="s">
        <v>76</v>
      </c>
      <c r="B19" s="167" t="s">
        <v>1048</v>
      </c>
      <c r="C19" s="167" t="s">
        <v>1041</v>
      </c>
      <c r="D19" s="167" t="s">
        <v>1049</v>
      </c>
      <c r="E19" s="169" t="s">
        <v>347</v>
      </c>
      <c r="F19" s="231">
        <v>8</v>
      </c>
      <c r="G19" s="147"/>
      <c r="H19" s="107"/>
      <c r="I19" s="107"/>
      <c r="J19" s="107"/>
      <c r="K19" s="148"/>
      <c r="L19" s="107"/>
      <c r="M19" s="107"/>
      <c r="N19" s="107"/>
      <c r="O19" s="107"/>
      <c r="P19" s="107"/>
      <c r="Q19" s="107"/>
    </row>
    <row r="20" spans="1:17" s="165" customFormat="1" x14ac:dyDescent="0.25">
      <c r="A20" s="166" t="s">
        <v>78</v>
      </c>
      <c r="B20" s="167" t="s">
        <v>1048</v>
      </c>
      <c r="C20" s="167" t="s">
        <v>1041</v>
      </c>
      <c r="D20" s="167" t="s">
        <v>1073</v>
      </c>
      <c r="E20" s="169" t="s">
        <v>347</v>
      </c>
      <c r="F20" s="231">
        <v>2</v>
      </c>
      <c r="G20" s="147"/>
      <c r="H20" s="107"/>
      <c r="I20" s="107"/>
      <c r="J20" s="107"/>
      <c r="K20" s="148"/>
      <c r="L20" s="107"/>
      <c r="M20" s="107"/>
      <c r="N20" s="107"/>
      <c r="O20" s="107"/>
      <c r="P20" s="107"/>
      <c r="Q20" s="107"/>
    </row>
    <row r="21" spans="1:17" s="165" customFormat="1" x14ac:dyDescent="0.25">
      <c r="A21" s="166" t="s">
        <v>80</v>
      </c>
      <c r="B21" s="167" t="s">
        <v>1051</v>
      </c>
      <c r="C21" s="167" t="s">
        <v>1041</v>
      </c>
      <c r="D21" s="167" t="s">
        <v>1053</v>
      </c>
      <c r="E21" s="169" t="s">
        <v>347</v>
      </c>
      <c r="F21" s="231">
        <v>2</v>
      </c>
      <c r="G21" s="147"/>
      <c r="H21" s="107"/>
      <c r="I21" s="107"/>
      <c r="J21" s="107"/>
      <c r="K21" s="148"/>
      <c r="L21" s="107"/>
      <c r="M21" s="107"/>
      <c r="N21" s="107"/>
      <c r="O21" s="107"/>
      <c r="P21" s="107"/>
      <c r="Q21" s="107"/>
    </row>
    <row r="22" spans="1:17" s="165" customFormat="1" ht="39.6" x14ac:dyDescent="0.25">
      <c r="A22" s="166" t="s">
        <v>82</v>
      </c>
      <c r="B22" s="167" t="s">
        <v>1880</v>
      </c>
      <c r="C22" s="167" t="s">
        <v>1041</v>
      </c>
      <c r="D22" s="167" t="s">
        <v>1059</v>
      </c>
      <c r="E22" s="169" t="s">
        <v>347</v>
      </c>
      <c r="F22" s="231">
        <v>2</v>
      </c>
      <c r="G22" s="147"/>
      <c r="H22" s="107"/>
      <c r="I22" s="107"/>
      <c r="J22" s="107"/>
      <c r="K22" s="148"/>
      <c r="L22" s="107"/>
      <c r="M22" s="107"/>
      <c r="N22" s="107"/>
      <c r="O22" s="107"/>
      <c r="P22" s="107"/>
      <c r="Q22" s="107"/>
    </row>
    <row r="23" spans="1:17" s="165" customFormat="1" ht="26.4" x14ac:dyDescent="0.25">
      <c r="A23" s="166" t="s">
        <v>471</v>
      </c>
      <c r="B23" s="177" t="s">
        <v>1881</v>
      </c>
      <c r="C23" s="177"/>
      <c r="D23" s="177" t="s">
        <v>1061</v>
      </c>
      <c r="E23" s="169" t="s">
        <v>347</v>
      </c>
      <c r="F23" s="232">
        <v>2</v>
      </c>
      <c r="G23" s="147"/>
      <c r="H23" s="107"/>
      <c r="I23" s="107"/>
      <c r="J23" s="107"/>
      <c r="K23" s="148"/>
      <c r="L23" s="107"/>
      <c r="M23" s="107"/>
      <c r="N23" s="107"/>
      <c r="O23" s="107"/>
      <c r="P23" s="107"/>
      <c r="Q23" s="107"/>
    </row>
    <row r="24" spans="1:17" s="165" customFormat="1" x14ac:dyDescent="0.25">
      <c r="A24" s="166" t="s">
        <v>472</v>
      </c>
      <c r="B24" s="177" t="s">
        <v>1882</v>
      </c>
      <c r="C24" s="177"/>
      <c r="D24" s="177" t="s">
        <v>1082</v>
      </c>
      <c r="E24" s="169" t="s">
        <v>347</v>
      </c>
      <c r="F24" s="232">
        <v>2</v>
      </c>
      <c r="G24" s="147"/>
      <c r="H24" s="107"/>
      <c r="I24" s="107"/>
      <c r="J24" s="107"/>
      <c r="K24" s="148"/>
      <c r="L24" s="107"/>
      <c r="M24" s="107"/>
      <c r="N24" s="107"/>
      <c r="O24" s="107"/>
      <c r="P24" s="107"/>
      <c r="Q24" s="107"/>
    </row>
    <row r="25" spans="1:17" s="165" customFormat="1" ht="79.2" x14ac:dyDescent="0.25">
      <c r="A25" s="166" t="s">
        <v>473</v>
      </c>
      <c r="B25" s="193" t="s">
        <v>757</v>
      </c>
      <c r="C25" s="177"/>
      <c r="D25" s="177"/>
      <c r="E25" s="169" t="s">
        <v>59</v>
      </c>
      <c r="F25" s="232">
        <v>1</v>
      </c>
      <c r="G25" s="147"/>
      <c r="H25" s="107"/>
      <c r="I25" s="107"/>
      <c r="J25" s="107"/>
      <c r="K25" s="148"/>
      <c r="L25" s="107"/>
      <c r="M25" s="107"/>
      <c r="N25" s="107"/>
      <c r="O25" s="107"/>
      <c r="P25" s="107"/>
      <c r="Q25" s="107"/>
    </row>
    <row r="26" spans="1:17" s="165" customFormat="1" x14ac:dyDescent="0.25">
      <c r="A26" s="353" t="s">
        <v>689</v>
      </c>
      <c r="B26" s="358" t="s">
        <v>2727</v>
      </c>
      <c r="C26" s="359"/>
      <c r="D26" s="359"/>
      <c r="E26" s="360"/>
      <c r="F26" s="354"/>
      <c r="G26" s="355"/>
      <c r="H26" s="356"/>
      <c r="I26" s="356"/>
      <c r="J26" s="356"/>
      <c r="K26" s="357"/>
      <c r="L26" s="356"/>
      <c r="M26" s="357"/>
      <c r="N26" s="356"/>
      <c r="O26" s="357"/>
      <c r="P26" s="356"/>
      <c r="Q26" s="356"/>
    </row>
    <row r="27" spans="1:17" s="165" customFormat="1" ht="39.6" x14ac:dyDescent="0.25">
      <c r="A27" s="353" t="s">
        <v>85</v>
      </c>
      <c r="B27" s="193" t="s">
        <v>2728</v>
      </c>
      <c r="C27" s="359" t="s">
        <v>2729</v>
      </c>
      <c r="D27" s="359" t="s">
        <v>2730</v>
      </c>
      <c r="E27" s="360" t="s">
        <v>347</v>
      </c>
      <c r="F27" s="354">
        <v>19</v>
      </c>
      <c r="G27" s="147"/>
      <c r="H27" s="107"/>
      <c r="I27" s="107"/>
      <c r="J27" s="107"/>
      <c r="K27" s="148"/>
      <c r="L27" s="107"/>
      <c r="M27" s="107"/>
      <c r="N27" s="107"/>
      <c r="O27" s="107"/>
      <c r="P27" s="107"/>
      <c r="Q27" s="107"/>
    </row>
    <row r="28" spans="1:17" s="165" customFormat="1" ht="39.6" x14ac:dyDescent="0.25">
      <c r="A28" s="353" t="s">
        <v>87</v>
      </c>
      <c r="B28" s="193" t="s">
        <v>2731</v>
      </c>
      <c r="C28" s="359" t="s">
        <v>2732</v>
      </c>
      <c r="D28" s="359" t="s">
        <v>2730</v>
      </c>
      <c r="E28" s="360" t="s">
        <v>347</v>
      </c>
      <c r="F28" s="354">
        <v>7</v>
      </c>
      <c r="G28" s="147"/>
      <c r="H28" s="107"/>
      <c r="I28" s="107"/>
      <c r="J28" s="107"/>
      <c r="K28" s="148"/>
      <c r="L28" s="107"/>
      <c r="M28" s="107"/>
      <c r="N28" s="107"/>
      <c r="O28" s="107"/>
      <c r="P28" s="107"/>
      <c r="Q28" s="107"/>
    </row>
    <row r="29" spans="1:17" s="165" customFormat="1" ht="39.6" x14ac:dyDescent="0.25">
      <c r="A29" s="353" t="s">
        <v>90</v>
      </c>
      <c r="B29" s="193" t="s">
        <v>2731</v>
      </c>
      <c r="C29" s="359" t="s">
        <v>2732</v>
      </c>
      <c r="D29" s="359" t="s">
        <v>2733</v>
      </c>
      <c r="E29" s="360" t="s">
        <v>56</v>
      </c>
      <c r="F29" s="354">
        <v>16</v>
      </c>
      <c r="G29" s="147"/>
      <c r="H29" s="107"/>
      <c r="I29" s="107"/>
      <c r="J29" s="107"/>
      <c r="K29" s="148"/>
      <c r="L29" s="107"/>
      <c r="M29" s="107"/>
      <c r="N29" s="107"/>
      <c r="O29" s="107"/>
      <c r="P29" s="107"/>
      <c r="Q29" s="107"/>
    </row>
    <row r="30" spans="1:17" s="165" customFormat="1" ht="39.6" x14ac:dyDescent="0.25">
      <c r="A30" s="353" t="s">
        <v>93</v>
      </c>
      <c r="B30" s="193" t="s">
        <v>2734</v>
      </c>
      <c r="C30" s="359" t="s">
        <v>2729</v>
      </c>
      <c r="D30" s="359" t="s">
        <v>2735</v>
      </c>
      <c r="E30" s="360" t="s">
        <v>347</v>
      </c>
      <c r="F30" s="354">
        <v>25</v>
      </c>
      <c r="G30" s="147"/>
      <c r="H30" s="107"/>
      <c r="I30" s="107"/>
      <c r="J30" s="107"/>
      <c r="K30" s="148"/>
      <c r="L30" s="107"/>
      <c r="M30" s="107"/>
      <c r="N30" s="107"/>
      <c r="O30" s="107"/>
      <c r="P30" s="107"/>
      <c r="Q30" s="107"/>
    </row>
    <row r="31" spans="1:17" s="165" customFormat="1" ht="39.6" x14ac:dyDescent="0.25">
      <c r="A31" s="353" t="s">
        <v>95</v>
      </c>
      <c r="B31" s="193" t="s">
        <v>2736</v>
      </c>
      <c r="C31" s="359" t="s">
        <v>2729</v>
      </c>
      <c r="D31" s="359" t="s">
        <v>2735</v>
      </c>
      <c r="E31" s="360" t="s">
        <v>347</v>
      </c>
      <c r="F31" s="354">
        <v>4</v>
      </c>
      <c r="G31" s="147"/>
      <c r="H31" s="107"/>
      <c r="I31" s="107"/>
      <c r="J31" s="107"/>
      <c r="K31" s="148"/>
      <c r="L31" s="107"/>
      <c r="M31" s="107"/>
      <c r="N31" s="107"/>
      <c r="O31" s="107"/>
      <c r="P31" s="107"/>
      <c r="Q31" s="107"/>
    </row>
    <row r="32" spans="1:17" s="165" customFormat="1" ht="39.6" x14ac:dyDescent="0.25">
      <c r="A32" s="353" t="s">
        <v>97</v>
      </c>
      <c r="B32" s="193" t="s">
        <v>2737</v>
      </c>
      <c r="C32" s="359" t="s">
        <v>2729</v>
      </c>
      <c r="D32" s="359" t="s">
        <v>2738</v>
      </c>
      <c r="E32" s="360" t="s">
        <v>347</v>
      </c>
      <c r="F32" s="354">
        <v>2</v>
      </c>
      <c r="G32" s="147"/>
      <c r="H32" s="107"/>
      <c r="I32" s="107"/>
      <c r="J32" s="107"/>
      <c r="K32" s="148"/>
      <c r="L32" s="107"/>
      <c r="M32" s="107"/>
      <c r="N32" s="107"/>
      <c r="O32" s="107"/>
      <c r="P32" s="107"/>
      <c r="Q32" s="107"/>
    </row>
    <row r="33" spans="1:17" s="165" customFormat="1" ht="39.6" x14ac:dyDescent="0.25">
      <c r="A33" s="353" t="s">
        <v>100</v>
      </c>
      <c r="B33" s="193" t="s">
        <v>2739</v>
      </c>
      <c r="C33" s="359" t="s">
        <v>2732</v>
      </c>
      <c r="D33" s="359" t="s">
        <v>2740</v>
      </c>
      <c r="E33" s="360" t="s">
        <v>347</v>
      </c>
      <c r="F33" s="354">
        <v>1</v>
      </c>
      <c r="G33" s="147"/>
      <c r="H33" s="107"/>
      <c r="I33" s="107"/>
      <c r="J33" s="107"/>
      <c r="K33" s="148"/>
      <c r="L33" s="107"/>
      <c r="M33" s="107"/>
      <c r="N33" s="107"/>
      <c r="O33" s="107"/>
      <c r="P33" s="107"/>
      <c r="Q33" s="107"/>
    </row>
    <row r="34" spans="1:17" s="165" customFormat="1" ht="39.6" x14ac:dyDescent="0.25">
      <c r="A34" s="353" t="s">
        <v>101</v>
      </c>
      <c r="B34" s="193" t="s">
        <v>2734</v>
      </c>
      <c r="C34" s="359" t="s">
        <v>2732</v>
      </c>
      <c r="D34" s="359" t="s">
        <v>2735</v>
      </c>
      <c r="E34" s="360" t="s">
        <v>347</v>
      </c>
      <c r="F34" s="354">
        <v>16</v>
      </c>
      <c r="G34" s="147"/>
      <c r="H34" s="107"/>
      <c r="I34" s="107"/>
      <c r="J34" s="107"/>
      <c r="K34" s="148"/>
      <c r="L34" s="107"/>
      <c r="M34" s="107"/>
      <c r="N34" s="107"/>
      <c r="O34" s="107"/>
      <c r="P34" s="107"/>
      <c r="Q34" s="107"/>
    </row>
    <row r="35" spans="1:17" s="165" customFormat="1" ht="39.6" x14ac:dyDescent="0.25">
      <c r="A35" s="353" t="s">
        <v>102</v>
      </c>
      <c r="B35" s="193" t="s">
        <v>2734</v>
      </c>
      <c r="C35" s="359" t="s">
        <v>2732</v>
      </c>
      <c r="D35" s="359" t="s">
        <v>2740</v>
      </c>
      <c r="E35" s="360" t="s">
        <v>347</v>
      </c>
      <c r="F35" s="354">
        <v>4</v>
      </c>
      <c r="G35" s="147"/>
      <c r="H35" s="107"/>
      <c r="I35" s="107"/>
      <c r="J35" s="107"/>
      <c r="K35" s="148"/>
      <c r="L35" s="107"/>
      <c r="M35" s="107"/>
      <c r="N35" s="107"/>
      <c r="O35" s="107"/>
      <c r="P35" s="107"/>
      <c r="Q35" s="107"/>
    </row>
    <row r="36" spans="1:17" s="165" customFormat="1" ht="39.6" x14ac:dyDescent="0.25">
      <c r="A36" s="353" t="s">
        <v>103</v>
      </c>
      <c r="B36" s="193" t="s">
        <v>2737</v>
      </c>
      <c r="C36" s="359" t="s">
        <v>2732</v>
      </c>
      <c r="D36" s="359" t="s">
        <v>2741</v>
      </c>
      <c r="E36" s="360" t="s">
        <v>347</v>
      </c>
      <c r="F36" s="354">
        <v>4</v>
      </c>
      <c r="G36" s="147"/>
      <c r="H36" s="107"/>
      <c r="I36" s="107"/>
      <c r="J36" s="107"/>
      <c r="K36" s="148"/>
      <c r="L36" s="107"/>
      <c r="M36" s="107"/>
      <c r="N36" s="107"/>
      <c r="O36" s="107"/>
      <c r="P36" s="107"/>
      <c r="Q36" s="107"/>
    </row>
    <row r="37" spans="1:17" s="165" customFormat="1" ht="39.6" x14ac:dyDescent="0.25">
      <c r="A37" s="353" t="s">
        <v>104</v>
      </c>
      <c r="B37" s="193" t="s">
        <v>2742</v>
      </c>
      <c r="C37" s="359" t="s">
        <v>2729</v>
      </c>
      <c r="D37" s="359" t="s">
        <v>2735</v>
      </c>
      <c r="E37" s="360" t="s">
        <v>347</v>
      </c>
      <c r="F37" s="354">
        <v>4</v>
      </c>
      <c r="G37" s="147"/>
      <c r="H37" s="107"/>
      <c r="I37" s="107"/>
      <c r="J37" s="107"/>
      <c r="K37" s="148"/>
      <c r="L37" s="107"/>
      <c r="M37" s="107"/>
      <c r="N37" s="107"/>
      <c r="O37" s="107"/>
      <c r="P37" s="107"/>
      <c r="Q37" s="107"/>
    </row>
    <row r="38" spans="1:17" s="165" customFormat="1" ht="66" x14ac:dyDescent="0.25">
      <c r="A38" s="353" t="s">
        <v>105</v>
      </c>
      <c r="B38" s="193" t="s">
        <v>2743</v>
      </c>
      <c r="C38" s="359" t="s">
        <v>2729</v>
      </c>
      <c r="D38" s="359" t="s">
        <v>2735</v>
      </c>
      <c r="E38" s="360" t="s">
        <v>347</v>
      </c>
      <c r="F38" s="354">
        <v>6</v>
      </c>
      <c r="G38" s="147"/>
      <c r="H38" s="107"/>
      <c r="I38" s="107"/>
      <c r="J38" s="107"/>
      <c r="K38" s="148"/>
      <c r="L38" s="107"/>
      <c r="M38" s="107"/>
      <c r="N38" s="107"/>
      <c r="O38" s="107"/>
      <c r="P38" s="107"/>
      <c r="Q38" s="107"/>
    </row>
    <row r="39" spans="1:17" s="165" customFormat="1" ht="39.6" x14ac:dyDescent="0.25">
      <c r="A39" s="353" t="s">
        <v>106</v>
      </c>
      <c r="B39" s="193" t="s">
        <v>2744</v>
      </c>
      <c r="C39" s="359" t="s">
        <v>2745</v>
      </c>
      <c r="D39" s="359" t="s">
        <v>1082</v>
      </c>
      <c r="E39" s="360" t="s">
        <v>347</v>
      </c>
      <c r="F39" s="354">
        <v>4</v>
      </c>
      <c r="G39" s="147"/>
      <c r="H39" s="107"/>
      <c r="I39" s="107"/>
      <c r="J39" s="107"/>
      <c r="K39" s="148"/>
      <c r="L39" s="107"/>
      <c r="M39" s="107"/>
      <c r="N39" s="107"/>
      <c r="O39" s="107"/>
      <c r="P39" s="107"/>
      <c r="Q39" s="107"/>
    </row>
    <row r="40" spans="1:17" s="165" customFormat="1" ht="26.4" x14ac:dyDescent="0.25">
      <c r="A40" s="353" t="s">
        <v>107</v>
      </c>
      <c r="B40" s="193" t="s">
        <v>2746</v>
      </c>
      <c r="C40" s="359" t="s">
        <v>2747</v>
      </c>
      <c r="D40" s="359" t="s">
        <v>1082</v>
      </c>
      <c r="E40" s="360" t="s">
        <v>347</v>
      </c>
      <c r="F40" s="354">
        <v>4</v>
      </c>
      <c r="G40" s="147"/>
      <c r="H40" s="107"/>
      <c r="I40" s="107"/>
      <c r="J40" s="107"/>
      <c r="K40" s="148"/>
      <c r="L40" s="107"/>
      <c r="M40" s="107"/>
      <c r="N40" s="107"/>
      <c r="O40" s="107"/>
      <c r="P40" s="107"/>
      <c r="Q40" s="107"/>
    </row>
    <row r="41" spans="1:17" s="165" customFormat="1" ht="26.4" x14ac:dyDescent="0.25">
      <c r="A41" s="353" t="s">
        <v>108</v>
      </c>
      <c r="B41" s="193" t="s">
        <v>2748</v>
      </c>
      <c r="C41" s="359" t="s">
        <v>2749</v>
      </c>
      <c r="D41" s="359" t="s">
        <v>1082</v>
      </c>
      <c r="E41" s="360" t="s">
        <v>347</v>
      </c>
      <c r="F41" s="354">
        <v>90</v>
      </c>
      <c r="G41" s="147"/>
      <c r="H41" s="107"/>
      <c r="I41" s="107"/>
      <c r="J41" s="107"/>
      <c r="K41" s="148"/>
      <c r="L41" s="107"/>
      <c r="M41" s="107"/>
      <c r="N41" s="107"/>
      <c r="O41" s="107"/>
      <c r="P41" s="107"/>
      <c r="Q41" s="107"/>
    </row>
    <row r="42" spans="1:17" s="165" customFormat="1" ht="26.4" x14ac:dyDescent="0.25">
      <c r="A42" s="353" t="s">
        <v>109</v>
      </c>
      <c r="B42" s="193" t="s">
        <v>2750</v>
      </c>
      <c r="C42" s="359" t="s">
        <v>2747</v>
      </c>
      <c r="D42" s="359" t="s">
        <v>1082</v>
      </c>
      <c r="E42" s="360" t="s">
        <v>347</v>
      </c>
      <c r="F42" s="354">
        <v>90</v>
      </c>
      <c r="G42" s="147"/>
      <c r="H42" s="107"/>
      <c r="I42" s="107"/>
      <c r="J42" s="107"/>
      <c r="K42" s="148"/>
      <c r="L42" s="107"/>
      <c r="M42" s="107"/>
      <c r="N42" s="107"/>
      <c r="O42" s="107"/>
      <c r="P42" s="107"/>
      <c r="Q42" s="107"/>
    </row>
    <row r="43" spans="1:17" s="165" customFormat="1" ht="39.6" x14ac:dyDescent="0.25">
      <c r="A43" s="353" t="s">
        <v>110</v>
      </c>
      <c r="B43" s="193" t="s">
        <v>2751</v>
      </c>
      <c r="C43" s="359" t="s">
        <v>2752</v>
      </c>
      <c r="D43" s="359" t="s">
        <v>1082</v>
      </c>
      <c r="E43" s="360" t="s">
        <v>347</v>
      </c>
      <c r="F43" s="354">
        <v>30</v>
      </c>
      <c r="G43" s="147"/>
      <c r="H43" s="107"/>
      <c r="I43" s="107"/>
      <c r="J43" s="107"/>
      <c r="K43" s="148"/>
      <c r="L43" s="107"/>
      <c r="M43" s="107"/>
      <c r="N43" s="107"/>
      <c r="O43" s="107"/>
      <c r="P43" s="107"/>
      <c r="Q43" s="107"/>
    </row>
    <row r="44" spans="1:17" s="165" customFormat="1" ht="39.6" x14ac:dyDescent="0.25">
      <c r="A44" s="353" t="s">
        <v>111</v>
      </c>
      <c r="B44" s="193" t="s">
        <v>2751</v>
      </c>
      <c r="C44" s="359" t="s">
        <v>2752</v>
      </c>
      <c r="D44" s="359" t="s">
        <v>1061</v>
      </c>
      <c r="E44" s="360" t="s">
        <v>347</v>
      </c>
      <c r="F44" s="354">
        <v>25</v>
      </c>
      <c r="G44" s="147"/>
      <c r="H44" s="107"/>
      <c r="I44" s="107"/>
      <c r="J44" s="107"/>
      <c r="K44" s="148"/>
      <c r="L44" s="107"/>
      <c r="M44" s="107"/>
      <c r="N44" s="107"/>
      <c r="O44" s="107"/>
      <c r="P44" s="107"/>
      <c r="Q44" s="107"/>
    </row>
    <row r="45" spans="1:17" s="165" customFormat="1" ht="39.6" x14ac:dyDescent="0.25">
      <c r="A45" s="353" t="s">
        <v>112</v>
      </c>
      <c r="B45" s="193" t="s">
        <v>894</v>
      </c>
      <c r="C45" s="359" t="s">
        <v>895</v>
      </c>
      <c r="D45" s="359" t="s">
        <v>2753</v>
      </c>
      <c r="E45" s="360" t="s">
        <v>56</v>
      </c>
      <c r="F45" s="354">
        <v>50</v>
      </c>
      <c r="G45" s="147"/>
      <c r="H45" s="107"/>
      <c r="I45" s="107"/>
      <c r="J45" s="107"/>
      <c r="K45" s="148"/>
      <c r="L45" s="107"/>
      <c r="M45" s="107"/>
      <c r="N45" s="107"/>
      <c r="O45" s="107"/>
      <c r="P45" s="107"/>
      <c r="Q45" s="107"/>
    </row>
    <row r="46" spans="1:17" s="165" customFormat="1" ht="26.4" x14ac:dyDescent="0.25">
      <c r="A46" s="353" t="s">
        <v>114</v>
      </c>
      <c r="B46" s="193" t="s">
        <v>2754</v>
      </c>
      <c r="C46" s="359"/>
      <c r="D46" s="359" t="s">
        <v>2755</v>
      </c>
      <c r="E46" s="360" t="s">
        <v>347</v>
      </c>
      <c r="F46" s="354">
        <v>2</v>
      </c>
      <c r="G46" s="147"/>
      <c r="H46" s="107"/>
      <c r="I46" s="107"/>
      <c r="J46" s="107"/>
      <c r="K46" s="148"/>
      <c r="L46" s="107"/>
      <c r="M46" s="107"/>
      <c r="N46" s="107"/>
      <c r="O46" s="107"/>
      <c r="P46" s="107"/>
      <c r="Q46" s="107"/>
    </row>
    <row r="47" spans="1:17" s="165" customFormat="1" ht="79.2" x14ac:dyDescent="0.25">
      <c r="A47" s="353" t="s">
        <v>115</v>
      </c>
      <c r="B47" s="193" t="s">
        <v>757</v>
      </c>
      <c r="C47" s="359"/>
      <c r="D47" s="359"/>
      <c r="E47" s="360" t="s">
        <v>59</v>
      </c>
      <c r="F47" s="354">
        <v>1</v>
      </c>
      <c r="G47" s="147"/>
      <c r="H47" s="107"/>
      <c r="I47" s="107"/>
      <c r="J47" s="107"/>
      <c r="K47" s="148"/>
      <c r="L47" s="107"/>
      <c r="M47" s="107"/>
      <c r="N47" s="107"/>
      <c r="O47" s="107"/>
      <c r="P47" s="107"/>
      <c r="Q47" s="107"/>
    </row>
    <row r="48" spans="1:17" s="37" customFormat="1" x14ac:dyDescent="0.25">
      <c r="A48" s="38"/>
      <c r="B48" s="23"/>
      <c r="C48" s="23"/>
      <c r="D48" s="23"/>
      <c r="E48" s="361"/>
      <c r="F48" s="38"/>
      <c r="G48" s="40"/>
      <c r="H48" s="41"/>
      <c r="I48" s="42"/>
      <c r="J48" s="42"/>
      <c r="K48" s="43"/>
      <c r="L48" s="42"/>
      <c r="M48" s="43"/>
      <c r="N48" s="42"/>
      <c r="O48" s="43"/>
      <c r="P48" s="42"/>
      <c r="Q48" s="57"/>
    </row>
    <row r="49" spans="1:1027" x14ac:dyDescent="0.25">
      <c r="L49" s="14" t="s">
        <v>45</v>
      </c>
      <c r="M49" s="44">
        <f>SUM(M10:M48)</f>
        <v>0</v>
      </c>
      <c r="N49" s="44">
        <f>SUM(N10:N48)</f>
        <v>0</v>
      </c>
      <c r="O49" s="44">
        <f>SUM(O10:O48)</f>
        <v>0</v>
      </c>
      <c r="P49" s="44">
        <f>SUM(P10:P48)</f>
        <v>0</v>
      </c>
      <c r="Q49" s="45">
        <f>SUM(Q10:Q48)</f>
        <v>0</v>
      </c>
    </row>
    <row r="50" spans="1:1027" x14ac:dyDescent="0.25">
      <c r="L50" s="14"/>
      <c r="M50" s="58"/>
      <c r="N50" s="58"/>
      <c r="O50" s="58"/>
      <c r="P50" s="58"/>
      <c r="Q50" s="59"/>
    </row>
    <row r="51" spans="1:1027" ht="26.4" x14ac:dyDescent="0.25">
      <c r="B51" s="46" t="s">
        <v>2975</v>
      </c>
      <c r="C51" s="46"/>
      <c r="D51" s="46"/>
      <c r="G51" s="47"/>
    </row>
    <row r="52" spans="1:1027" x14ac:dyDescent="0.25">
      <c r="G52" s="47"/>
    </row>
    <row r="53" spans="1:1027" s="4" customFormat="1" ht="26.4" x14ac:dyDescent="0.25">
      <c r="A53" s="3"/>
      <c r="B53" s="46" t="s">
        <v>2973</v>
      </c>
      <c r="C53" s="46"/>
      <c r="D53" s="46"/>
      <c r="E53" s="2"/>
      <c r="F53" s="3"/>
      <c r="G53" s="47"/>
      <c r="I53" s="5"/>
      <c r="J53" s="5"/>
      <c r="K53" s="5"/>
      <c r="L53" s="5"/>
      <c r="M53" s="5"/>
      <c r="N53" s="5"/>
      <c r="O53" s="5"/>
      <c r="P53" s="5"/>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c r="AMM53" s="6"/>
    </row>
    <row r="54" spans="1:1027" s="4" customFormat="1" x14ac:dyDescent="0.25">
      <c r="A54" s="3"/>
      <c r="B54" s="1"/>
      <c r="C54" s="1"/>
      <c r="D54" s="1"/>
      <c r="E54" s="2"/>
      <c r="F54" s="3"/>
      <c r="G54" s="47"/>
      <c r="I54" s="5"/>
      <c r="J54" s="5"/>
      <c r="K54" s="5"/>
      <c r="L54" s="5"/>
      <c r="M54" s="5"/>
      <c r="N54" s="5"/>
      <c r="O54" s="5"/>
      <c r="P54" s="5"/>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c r="AKP54" s="6"/>
      <c r="AKQ54" s="6"/>
      <c r="AKR54" s="6"/>
      <c r="AKS54" s="6"/>
      <c r="AKT54" s="6"/>
      <c r="AKU54" s="6"/>
      <c r="AKV54" s="6"/>
      <c r="AKW54" s="6"/>
      <c r="AKX54" s="6"/>
      <c r="AKY54" s="6"/>
      <c r="AKZ54" s="6"/>
      <c r="ALA54" s="6"/>
      <c r="ALB54" s="6"/>
      <c r="ALC54" s="6"/>
      <c r="ALD54" s="6"/>
      <c r="ALE54" s="6"/>
      <c r="ALF54" s="6"/>
      <c r="ALG54" s="6"/>
      <c r="ALH54" s="6"/>
      <c r="ALI54" s="6"/>
      <c r="ALJ54" s="6"/>
      <c r="ALK54" s="6"/>
      <c r="ALL54" s="6"/>
      <c r="ALM54" s="6"/>
      <c r="ALN54" s="6"/>
      <c r="ALO54" s="6"/>
      <c r="ALP54" s="6"/>
      <c r="ALQ54" s="6"/>
      <c r="ALR54" s="6"/>
      <c r="ALS54" s="6"/>
      <c r="ALT54" s="6"/>
      <c r="ALU54" s="6"/>
      <c r="ALV54" s="6"/>
      <c r="ALW54" s="6"/>
      <c r="ALX54" s="6"/>
      <c r="ALY54" s="6"/>
      <c r="ALZ54" s="6"/>
      <c r="AMA54" s="6"/>
      <c r="AMB54" s="6"/>
      <c r="AMC54" s="6"/>
      <c r="AMD54" s="6"/>
      <c r="AME54" s="6"/>
      <c r="AMF54" s="6"/>
      <c r="AMG54" s="6"/>
      <c r="AMH54" s="6"/>
      <c r="AMI54" s="6"/>
      <c r="AMJ54" s="6"/>
      <c r="AMK54" s="6"/>
      <c r="AML54" s="6"/>
      <c r="AMM54" s="6"/>
    </row>
  </sheetData>
  <mergeCells count="6">
    <mergeCell ref="M7:Q7"/>
    <mergeCell ref="A7:A8"/>
    <mergeCell ref="B7:B8"/>
    <mergeCell ref="E7:E8"/>
    <mergeCell ref="F7:F8"/>
    <mergeCell ref="G7:L7"/>
  </mergeCells>
  <phoneticPr fontId="32" type="noConversion"/>
  <conditionalFormatting sqref="F18">
    <cfRule type="cellIs" dxfId="37" priority="1" operator="equal">
      <formula>0</formula>
    </cfRule>
    <cfRule type="expression" dxfId="36"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1-5
&amp;"Arial,Treknraksts"&amp;UKANALIZĀCIJA K2.</oddHeader>
    <oddFooter>&amp;C&amp;8&amp;P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M50"/>
  <sheetViews>
    <sheetView zoomScaleNormal="100" workbookViewId="0">
      <selection activeCell="E4" sqref="E4"/>
    </sheetView>
  </sheetViews>
  <sheetFormatPr defaultColWidth="9.109375" defaultRowHeight="13.2" x14ac:dyDescent="0.25"/>
  <cols>
    <col min="1" max="1" width="7.44140625" style="3" customWidth="1"/>
    <col min="2" max="2" width="25.33203125" style="1" customWidth="1"/>
    <col min="3" max="4" width="17.109375" style="1" customWidth="1"/>
    <col min="5" max="5" width="6" style="2" customWidth="1"/>
    <col min="6" max="6" width="8.6640625" style="3" customWidth="1"/>
    <col min="7" max="7" width="6.33203125" style="3" customWidth="1"/>
    <col min="8" max="8" width="6.5546875" style="4" customWidth="1"/>
    <col min="9" max="9" width="7.33203125" style="5" customWidth="1"/>
    <col min="10" max="10" width="8" style="5" customWidth="1"/>
    <col min="11" max="11" width="6.33203125" style="5" customWidth="1"/>
    <col min="12" max="12" width="8.88671875" style="5" customWidth="1"/>
    <col min="13" max="13" width="8.44140625" style="5" customWidth="1"/>
    <col min="14" max="15" width="10.109375" style="5" customWidth="1"/>
    <col min="16" max="16" width="8.44140625" style="5" customWidth="1"/>
    <col min="17" max="17" width="11.109375" style="6" customWidth="1"/>
    <col min="18" max="16384" width="9.109375" style="6"/>
  </cols>
  <sheetData>
    <row r="1" spans="1:18" ht="13.8" x14ac:dyDescent="0.25">
      <c r="A1" s="48" t="s">
        <v>1</v>
      </c>
      <c r="B1" s="49"/>
      <c r="C1" s="49"/>
      <c r="D1" s="49"/>
      <c r="E1" s="68" t="str">
        <f>KOPS!D1</f>
        <v>BIROJU ĒKAS JAUNBŪVE</v>
      </c>
      <c r="F1" s="50"/>
      <c r="G1" s="50"/>
      <c r="H1" s="51"/>
      <c r="I1" s="52"/>
      <c r="J1" s="52"/>
      <c r="K1" s="52"/>
      <c r="L1" s="52"/>
      <c r="M1" s="52"/>
      <c r="N1" s="52"/>
      <c r="O1" s="52"/>
      <c r="P1" s="52"/>
      <c r="Q1" s="53"/>
    </row>
    <row r="2" spans="1:18" ht="13.8" x14ac:dyDescent="0.25">
      <c r="A2" s="48" t="s">
        <v>2</v>
      </c>
      <c r="B2" s="49"/>
      <c r="C2" s="49"/>
      <c r="D2" s="49"/>
      <c r="E2" s="61" t="str">
        <f>KOPS!D2</f>
        <v>BIROJU ĒKAS JAUNBŪVE</v>
      </c>
      <c r="F2" s="50"/>
      <c r="G2" s="50"/>
      <c r="H2" s="51"/>
      <c r="I2" s="52"/>
      <c r="J2" s="52"/>
      <c r="K2" s="52"/>
      <c r="L2" s="52"/>
      <c r="M2" s="52"/>
      <c r="N2" s="52"/>
      <c r="O2" s="52"/>
      <c r="P2" s="52"/>
      <c r="Q2" s="53"/>
    </row>
    <row r="3" spans="1:18" ht="13.8" x14ac:dyDescent="0.25">
      <c r="A3" s="48" t="s">
        <v>3</v>
      </c>
      <c r="B3" s="49"/>
      <c r="C3" s="49"/>
      <c r="D3" s="49"/>
      <c r="E3" s="61" t="str">
        <f>KOPS!D3</f>
        <v>STIGU IELĀ 14, RĪGĀ</v>
      </c>
      <c r="F3" s="50"/>
      <c r="G3" s="50"/>
      <c r="H3" s="51"/>
      <c r="I3" s="52"/>
      <c r="J3" s="52"/>
      <c r="K3" s="52"/>
      <c r="L3" s="52"/>
      <c r="M3" s="52"/>
      <c r="N3" s="52"/>
      <c r="O3" s="52"/>
      <c r="P3" s="52"/>
      <c r="Q3" s="53"/>
    </row>
    <row r="4" spans="1:18" ht="13.8" x14ac:dyDescent="0.25">
      <c r="A4" s="48" t="s">
        <v>4</v>
      </c>
      <c r="B4" s="49"/>
      <c r="C4" s="49"/>
      <c r="D4" s="49"/>
      <c r="E4" s="113"/>
      <c r="F4" s="50"/>
      <c r="G4" s="50"/>
      <c r="H4" s="51"/>
      <c r="I4" s="52"/>
      <c r="J4" s="52"/>
      <c r="K4" s="52"/>
      <c r="L4" s="52"/>
      <c r="M4" s="52"/>
      <c r="N4" s="52"/>
      <c r="O4" s="52"/>
      <c r="P4" s="52"/>
      <c r="Q4" s="53"/>
    </row>
    <row r="5" spans="1:18" ht="14.4" x14ac:dyDescent="0.25">
      <c r="A5" s="48" t="s">
        <v>681</v>
      </c>
      <c r="B5" s="49"/>
      <c r="C5" s="49"/>
      <c r="D5" s="49"/>
      <c r="E5" s="54"/>
      <c r="F5" s="50"/>
      <c r="G5" s="50"/>
      <c r="H5" s="51"/>
      <c r="I5" s="52"/>
      <c r="J5" s="52"/>
      <c r="K5" s="52"/>
      <c r="L5" s="52"/>
      <c r="M5" s="52"/>
      <c r="N5" s="52"/>
      <c r="O5" s="52"/>
      <c r="P5" s="55" t="s">
        <v>28</v>
      </c>
      <c r="Q5" s="111">
        <f>Q45</f>
        <v>0</v>
      </c>
    </row>
    <row r="6" spans="1:18" ht="13.8" x14ac:dyDescent="0.25">
      <c r="A6" s="10" t="str">
        <f>KOPT!A6</f>
        <v>Tāme sastādīta: 2020.gada februārī</v>
      </c>
      <c r="B6" s="49"/>
      <c r="C6" s="49"/>
      <c r="D6" s="49"/>
      <c r="E6" s="54"/>
      <c r="F6" s="50"/>
      <c r="G6" s="50"/>
      <c r="H6" s="51"/>
      <c r="I6" s="52"/>
      <c r="J6" s="52"/>
      <c r="K6" s="52"/>
      <c r="L6" s="52"/>
      <c r="M6" s="52"/>
      <c r="N6" s="52"/>
      <c r="O6" s="52"/>
      <c r="P6" s="52"/>
      <c r="Q6" s="53"/>
    </row>
    <row r="7" spans="1:18" ht="20.25" customHeight="1" x14ac:dyDescent="0.25">
      <c r="A7" s="427" t="s">
        <v>5</v>
      </c>
      <c r="B7" s="442" t="s">
        <v>43</v>
      </c>
      <c r="C7" s="213"/>
      <c r="D7" s="213"/>
      <c r="E7" s="440" t="s">
        <v>6</v>
      </c>
      <c r="F7" s="427" t="s">
        <v>7</v>
      </c>
      <c r="G7" s="437" t="s">
        <v>8</v>
      </c>
      <c r="H7" s="437"/>
      <c r="I7" s="437"/>
      <c r="J7" s="437"/>
      <c r="K7" s="437"/>
      <c r="L7" s="439"/>
      <c r="M7" s="438" t="s">
        <v>11</v>
      </c>
      <c r="N7" s="437"/>
      <c r="O7" s="437"/>
      <c r="P7" s="437"/>
      <c r="Q7" s="439"/>
      <c r="R7" s="9"/>
    </row>
    <row r="8" spans="1:18" ht="78.75" customHeight="1" x14ac:dyDescent="0.25">
      <c r="A8" s="428"/>
      <c r="B8" s="443"/>
      <c r="C8" s="214"/>
      <c r="D8" s="214"/>
      <c r="E8" s="441"/>
      <c r="F8" s="428"/>
      <c r="G8" s="7" t="s">
        <v>9</v>
      </c>
      <c r="H8" s="7" t="s">
        <v>29</v>
      </c>
      <c r="I8" s="8" t="s">
        <v>30</v>
      </c>
      <c r="J8" s="8" t="s">
        <v>41</v>
      </c>
      <c r="K8" s="8" t="s">
        <v>31</v>
      </c>
      <c r="L8" s="8" t="s">
        <v>32</v>
      </c>
      <c r="M8" s="8" t="s">
        <v>10</v>
      </c>
      <c r="N8" s="8" t="s">
        <v>30</v>
      </c>
      <c r="O8" s="8" t="s">
        <v>41</v>
      </c>
      <c r="P8" s="8" t="s">
        <v>31</v>
      </c>
      <c r="Q8" s="8" t="s">
        <v>33</v>
      </c>
    </row>
    <row r="9" spans="1:18" x14ac:dyDescent="0.25">
      <c r="A9" s="16"/>
      <c r="B9" s="32"/>
      <c r="C9" s="184"/>
      <c r="D9" s="184"/>
      <c r="E9" s="33"/>
      <c r="F9" s="25"/>
      <c r="G9" s="34"/>
      <c r="H9" s="29"/>
      <c r="I9" s="31"/>
      <c r="J9" s="31"/>
      <c r="K9" s="35"/>
      <c r="L9" s="31"/>
      <c r="M9" s="35"/>
      <c r="N9" s="31"/>
      <c r="O9" s="35"/>
      <c r="P9" s="31"/>
      <c r="Q9" s="36"/>
    </row>
    <row r="10" spans="1:18" s="165" customFormat="1" ht="26.4" x14ac:dyDescent="0.25">
      <c r="A10" s="166" t="s">
        <v>684</v>
      </c>
      <c r="B10" s="187" t="s">
        <v>1883</v>
      </c>
      <c r="C10" s="167"/>
      <c r="D10" s="167"/>
      <c r="E10" s="168"/>
      <c r="F10" s="169"/>
      <c r="G10" s="147"/>
      <c r="H10" s="107"/>
      <c r="I10" s="107"/>
      <c r="J10" s="107"/>
      <c r="K10" s="148"/>
      <c r="L10" s="107"/>
      <c r="M10" s="107"/>
      <c r="N10" s="107"/>
      <c r="O10" s="107"/>
      <c r="P10" s="107"/>
      <c r="Q10" s="107"/>
    </row>
    <row r="11" spans="1:18" s="165" customFormat="1" ht="39.6" x14ac:dyDescent="0.25">
      <c r="A11" s="166" t="s">
        <v>54</v>
      </c>
      <c r="B11" s="167" t="s">
        <v>1884</v>
      </c>
      <c r="C11" s="167"/>
      <c r="D11" s="167"/>
      <c r="E11" s="169" t="s">
        <v>59</v>
      </c>
      <c r="F11" s="170">
        <v>11</v>
      </c>
      <c r="G11" s="147"/>
      <c r="H11" s="107"/>
      <c r="I11" s="107"/>
      <c r="J11" s="107"/>
      <c r="K11" s="148"/>
      <c r="L11" s="107"/>
      <c r="M11" s="107"/>
      <c r="N11" s="107"/>
      <c r="O11" s="107"/>
      <c r="P11" s="107"/>
      <c r="Q11" s="107"/>
    </row>
    <row r="12" spans="1:18" s="165" customFormat="1" ht="52.8" x14ac:dyDescent="0.25">
      <c r="A12" s="166" t="s">
        <v>57</v>
      </c>
      <c r="B12" s="167" t="s">
        <v>1885</v>
      </c>
      <c r="C12" s="167" t="s">
        <v>1886</v>
      </c>
      <c r="D12" s="167" t="s">
        <v>1082</v>
      </c>
      <c r="E12" s="169" t="s">
        <v>59</v>
      </c>
      <c r="F12" s="170">
        <v>1</v>
      </c>
      <c r="G12" s="147"/>
      <c r="H12" s="107"/>
      <c r="I12" s="107"/>
      <c r="J12" s="107"/>
      <c r="K12" s="148"/>
      <c r="L12" s="107"/>
      <c r="M12" s="107"/>
      <c r="N12" s="107"/>
      <c r="O12" s="107"/>
      <c r="P12" s="107"/>
      <c r="Q12" s="107"/>
    </row>
    <row r="13" spans="1:18" s="165" customFormat="1" ht="39.6" x14ac:dyDescent="0.25">
      <c r="A13" s="166" t="s">
        <v>60</v>
      </c>
      <c r="B13" s="167" t="s">
        <v>1035</v>
      </c>
      <c r="C13" s="167" t="s">
        <v>1036</v>
      </c>
      <c r="D13" s="167" t="s">
        <v>1037</v>
      </c>
      <c r="E13" s="169" t="s">
        <v>59</v>
      </c>
      <c r="F13" s="170">
        <v>1</v>
      </c>
      <c r="G13" s="147"/>
      <c r="H13" s="107"/>
      <c r="I13" s="107"/>
      <c r="J13" s="107"/>
      <c r="K13" s="148"/>
      <c r="L13" s="107"/>
      <c r="M13" s="107"/>
      <c r="N13" s="107"/>
      <c r="O13" s="107"/>
      <c r="P13" s="107"/>
      <c r="Q13" s="107"/>
    </row>
    <row r="14" spans="1:18" s="165" customFormat="1" x14ac:dyDescent="0.25">
      <c r="A14" s="166" t="s">
        <v>687</v>
      </c>
      <c r="B14" s="187" t="s">
        <v>1039</v>
      </c>
      <c r="C14" s="167"/>
      <c r="D14" s="167"/>
      <c r="E14" s="168"/>
      <c r="F14" s="169"/>
      <c r="G14" s="147"/>
      <c r="H14" s="107"/>
      <c r="I14" s="107"/>
      <c r="J14" s="107"/>
      <c r="K14" s="148"/>
      <c r="L14" s="107"/>
      <c r="M14" s="107"/>
      <c r="N14" s="107"/>
      <c r="O14" s="107"/>
      <c r="P14" s="107"/>
      <c r="Q14" s="107"/>
    </row>
    <row r="15" spans="1:18" s="165" customFormat="1" ht="26.4" x14ac:dyDescent="0.25">
      <c r="A15" s="166" t="s">
        <v>69</v>
      </c>
      <c r="B15" s="167" t="s">
        <v>1040</v>
      </c>
      <c r="C15" s="167" t="s">
        <v>1041</v>
      </c>
      <c r="D15" s="167" t="s">
        <v>1042</v>
      </c>
      <c r="E15" s="169" t="s">
        <v>347</v>
      </c>
      <c r="F15" s="170">
        <v>12</v>
      </c>
      <c r="G15" s="147"/>
      <c r="H15" s="107"/>
      <c r="I15" s="107"/>
      <c r="J15" s="107"/>
      <c r="K15" s="148"/>
      <c r="L15" s="107"/>
      <c r="M15" s="107"/>
      <c r="N15" s="107"/>
      <c r="O15" s="107"/>
      <c r="P15" s="107"/>
      <c r="Q15" s="107"/>
    </row>
    <row r="16" spans="1:18" s="165" customFormat="1" ht="26.4" x14ac:dyDescent="0.25">
      <c r="A16" s="166" t="s">
        <v>71</v>
      </c>
      <c r="B16" s="167" t="s">
        <v>1040</v>
      </c>
      <c r="C16" s="167" t="s">
        <v>1041</v>
      </c>
      <c r="D16" s="167" t="s">
        <v>1043</v>
      </c>
      <c r="E16" s="169" t="s">
        <v>347</v>
      </c>
      <c r="F16" s="170">
        <v>17</v>
      </c>
      <c r="G16" s="147"/>
      <c r="H16" s="107"/>
      <c r="I16" s="107"/>
      <c r="J16" s="107"/>
      <c r="K16" s="148"/>
      <c r="L16" s="107"/>
      <c r="M16" s="107"/>
      <c r="N16" s="107"/>
      <c r="O16" s="107"/>
      <c r="P16" s="107"/>
      <c r="Q16" s="107"/>
    </row>
    <row r="17" spans="1:17" s="173" customFormat="1" ht="26.4" x14ac:dyDescent="0.25">
      <c r="A17" s="166" t="s">
        <v>73</v>
      </c>
      <c r="B17" s="171" t="s">
        <v>1040</v>
      </c>
      <c r="C17" s="171" t="s">
        <v>1041</v>
      </c>
      <c r="D17" s="171" t="s">
        <v>1044</v>
      </c>
      <c r="E17" s="169" t="s">
        <v>347</v>
      </c>
      <c r="F17" s="172">
        <v>13</v>
      </c>
      <c r="G17" s="147"/>
      <c r="H17" s="107"/>
      <c r="I17" s="107"/>
      <c r="J17" s="107"/>
      <c r="K17" s="148"/>
      <c r="L17" s="107"/>
      <c r="M17" s="107"/>
      <c r="N17" s="107"/>
      <c r="O17" s="107"/>
      <c r="P17" s="107"/>
      <c r="Q17" s="107"/>
    </row>
    <row r="18" spans="1:17" s="165" customFormat="1" x14ac:dyDescent="0.25">
      <c r="A18" s="166" t="s">
        <v>76</v>
      </c>
      <c r="B18" s="167" t="s">
        <v>1048</v>
      </c>
      <c r="C18" s="167" t="s">
        <v>1041</v>
      </c>
      <c r="D18" s="167" t="s">
        <v>1104</v>
      </c>
      <c r="E18" s="169" t="s">
        <v>347</v>
      </c>
      <c r="F18" s="164">
        <v>1</v>
      </c>
      <c r="G18" s="147"/>
      <c r="H18" s="107"/>
      <c r="I18" s="107"/>
      <c r="J18" s="107"/>
      <c r="K18" s="148"/>
      <c r="L18" s="107"/>
      <c r="M18" s="107"/>
      <c r="N18" s="107"/>
      <c r="O18" s="107"/>
      <c r="P18" s="107"/>
      <c r="Q18" s="107"/>
    </row>
    <row r="19" spans="1:17" s="165" customFormat="1" x14ac:dyDescent="0.25">
      <c r="A19" s="166" t="s">
        <v>78</v>
      </c>
      <c r="B19" s="167" t="s">
        <v>1048</v>
      </c>
      <c r="C19" s="167" t="s">
        <v>1041</v>
      </c>
      <c r="D19" s="167" t="s">
        <v>1049</v>
      </c>
      <c r="E19" s="169" t="s">
        <v>347</v>
      </c>
      <c r="F19" s="164">
        <v>32</v>
      </c>
      <c r="G19" s="147"/>
      <c r="H19" s="107"/>
      <c r="I19" s="107"/>
      <c r="J19" s="107"/>
      <c r="K19" s="148"/>
      <c r="L19" s="107"/>
      <c r="M19" s="107"/>
      <c r="N19" s="107"/>
      <c r="O19" s="107"/>
      <c r="P19" s="107"/>
      <c r="Q19" s="107"/>
    </row>
    <row r="20" spans="1:17" s="165" customFormat="1" x14ac:dyDescent="0.25">
      <c r="A20" s="166" t="s">
        <v>80</v>
      </c>
      <c r="B20" s="167" t="s">
        <v>1051</v>
      </c>
      <c r="C20" s="167" t="s">
        <v>1041</v>
      </c>
      <c r="D20" s="167" t="s">
        <v>1052</v>
      </c>
      <c r="E20" s="169" t="s">
        <v>347</v>
      </c>
      <c r="F20" s="164">
        <v>8</v>
      </c>
      <c r="G20" s="147"/>
      <c r="H20" s="107"/>
      <c r="I20" s="107"/>
      <c r="J20" s="107"/>
      <c r="K20" s="148"/>
      <c r="L20" s="107"/>
      <c r="M20" s="107"/>
      <c r="N20" s="107"/>
      <c r="O20" s="107"/>
      <c r="P20" s="107"/>
      <c r="Q20" s="107"/>
    </row>
    <row r="21" spans="1:17" s="165" customFormat="1" x14ac:dyDescent="0.25">
      <c r="A21" s="166" t="s">
        <v>82</v>
      </c>
      <c r="B21" s="167" t="s">
        <v>1060</v>
      </c>
      <c r="C21" s="167" t="s">
        <v>1041</v>
      </c>
      <c r="D21" s="167" t="s">
        <v>1082</v>
      </c>
      <c r="E21" s="169" t="s">
        <v>347</v>
      </c>
      <c r="F21" s="164">
        <v>5</v>
      </c>
      <c r="G21" s="147"/>
      <c r="H21" s="107"/>
      <c r="I21" s="107"/>
      <c r="J21" s="107"/>
      <c r="K21" s="148"/>
      <c r="L21" s="107"/>
      <c r="M21" s="107"/>
      <c r="N21" s="107"/>
      <c r="O21" s="107"/>
      <c r="P21" s="107"/>
      <c r="Q21" s="107"/>
    </row>
    <row r="22" spans="1:17" s="165" customFormat="1" ht="26.4" x14ac:dyDescent="0.25">
      <c r="A22" s="166" t="s">
        <v>471</v>
      </c>
      <c r="B22" s="177" t="s">
        <v>1080</v>
      </c>
      <c r="C22" s="177" t="s">
        <v>1041</v>
      </c>
      <c r="D22" s="177" t="s">
        <v>1082</v>
      </c>
      <c r="E22" s="169" t="s">
        <v>347</v>
      </c>
      <c r="F22" s="180">
        <v>1</v>
      </c>
      <c r="G22" s="147"/>
      <c r="H22" s="107"/>
      <c r="I22" s="107"/>
      <c r="J22" s="107"/>
      <c r="K22" s="148"/>
      <c r="L22" s="107"/>
      <c r="M22" s="107"/>
      <c r="N22" s="107"/>
      <c r="O22" s="107"/>
      <c r="P22" s="107"/>
      <c r="Q22" s="107"/>
    </row>
    <row r="23" spans="1:17" s="165" customFormat="1" ht="26.4" x14ac:dyDescent="0.25">
      <c r="A23" s="166" t="s">
        <v>472</v>
      </c>
      <c r="B23" s="177" t="s">
        <v>1062</v>
      </c>
      <c r="C23" s="177" t="s">
        <v>1063</v>
      </c>
      <c r="D23" s="177" t="s">
        <v>1064</v>
      </c>
      <c r="E23" s="169" t="s">
        <v>347</v>
      </c>
      <c r="F23" s="180">
        <v>3</v>
      </c>
      <c r="G23" s="147"/>
      <c r="H23" s="107"/>
      <c r="I23" s="107"/>
      <c r="J23" s="107"/>
      <c r="K23" s="148"/>
      <c r="L23" s="107"/>
      <c r="M23" s="107"/>
      <c r="N23" s="107"/>
      <c r="O23" s="107"/>
      <c r="P23" s="107"/>
      <c r="Q23" s="107"/>
    </row>
    <row r="24" spans="1:17" s="165" customFormat="1" ht="26.4" x14ac:dyDescent="0.25">
      <c r="A24" s="166" t="s">
        <v>473</v>
      </c>
      <c r="B24" s="177" t="s">
        <v>1065</v>
      </c>
      <c r="C24" s="177"/>
      <c r="D24" s="177" t="s">
        <v>1887</v>
      </c>
      <c r="E24" s="169" t="s">
        <v>347</v>
      </c>
      <c r="F24" s="180">
        <v>3</v>
      </c>
      <c r="G24" s="147"/>
      <c r="H24" s="107"/>
      <c r="I24" s="107"/>
      <c r="J24" s="107"/>
      <c r="K24" s="148"/>
      <c r="L24" s="107"/>
      <c r="M24" s="107"/>
      <c r="N24" s="107"/>
      <c r="O24" s="107"/>
      <c r="P24" s="107"/>
      <c r="Q24" s="107"/>
    </row>
    <row r="25" spans="1:17" s="165" customFormat="1" ht="66" x14ac:dyDescent="0.25">
      <c r="A25" s="166" t="s">
        <v>474</v>
      </c>
      <c r="B25" s="193" t="s">
        <v>757</v>
      </c>
      <c r="C25" s="177"/>
      <c r="D25" s="177"/>
      <c r="E25" s="169" t="s">
        <v>59</v>
      </c>
      <c r="F25" s="180">
        <v>1</v>
      </c>
      <c r="G25" s="147"/>
      <c r="H25" s="107"/>
      <c r="I25" s="107"/>
      <c r="J25" s="107"/>
      <c r="K25" s="148"/>
      <c r="L25" s="107"/>
      <c r="M25" s="107"/>
      <c r="N25" s="107"/>
      <c r="O25" s="107"/>
      <c r="P25" s="107"/>
      <c r="Q25" s="107"/>
    </row>
    <row r="26" spans="1:17" s="165" customFormat="1" x14ac:dyDescent="0.25">
      <c r="A26" s="166" t="s">
        <v>689</v>
      </c>
      <c r="B26" s="187" t="s">
        <v>1888</v>
      </c>
      <c r="C26" s="167"/>
      <c r="D26" s="167"/>
      <c r="E26" s="168"/>
      <c r="F26" s="169"/>
      <c r="G26" s="147"/>
      <c r="H26" s="107"/>
      <c r="I26" s="107"/>
      <c r="J26" s="107"/>
      <c r="K26" s="148"/>
      <c r="L26" s="107"/>
      <c r="M26" s="107"/>
      <c r="N26" s="107"/>
      <c r="O26" s="107"/>
      <c r="P26" s="107"/>
      <c r="Q26" s="107"/>
    </row>
    <row r="27" spans="1:17" s="165" customFormat="1" ht="26.4" x14ac:dyDescent="0.25">
      <c r="A27" s="166" t="s">
        <v>85</v>
      </c>
      <c r="B27" s="177" t="s">
        <v>1067</v>
      </c>
      <c r="C27" s="177" t="s">
        <v>1041</v>
      </c>
      <c r="D27" s="177" t="s">
        <v>1096</v>
      </c>
      <c r="E27" s="169" t="s">
        <v>347</v>
      </c>
      <c r="F27" s="180">
        <v>10</v>
      </c>
      <c r="G27" s="147"/>
      <c r="H27" s="107"/>
      <c r="I27" s="107"/>
      <c r="J27" s="107"/>
      <c r="K27" s="148"/>
      <c r="L27" s="107"/>
      <c r="M27" s="107"/>
      <c r="N27" s="107"/>
      <c r="O27" s="107"/>
      <c r="P27" s="107"/>
      <c r="Q27" s="107"/>
    </row>
    <row r="28" spans="1:17" s="165" customFormat="1" ht="26.4" x14ac:dyDescent="0.25">
      <c r="A28" s="166" t="s">
        <v>87</v>
      </c>
      <c r="B28" s="177" t="s">
        <v>1067</v>
      </c>
      <c r="C28" s="177" t="s">
        <v>1041</v>
      </c>
      <c r="D28" s="177" t="s">
        <v>1097</v>
      </c>
      <c r="E28" s="169" t="s">
        <v>347</v>
      </c>
      <c r="F28" s="180">
        <v>4</v>
      </c>
      <c r="G28" s="147"/>
      <c r="H28" s="107"/>
      <c r="I28" s="107"/>
      <c r="J28" s="107"/>
      <c r="K28" s="148"/>
      <c r="L28" s="107"/>
      <c r="M28" s="107"/>
      <c r="N28" s="107"/>
      <c r="O28" s="107"/>
      <c r="P28" s="107"/>
      <c r="Q28" s="107"/>
    </row>
    <row r="29" spans="1:17" s="165" customFormat="1" ht="26.4" x14ac:dyDescent="0.25">
      <c r="A29" s="166" t="s">
        <v>90</v>
      </c>
      <c r="B29" s="177" t="s">
        <v>1040</v>
      </c>
      <c r="C29" s="177" t="s">
        <v>1041</v>
      </c>
      <c r="D29" s="177" t="s">
        <v>1042</v>
      </c>
      <c r="E29" s="169" t="s">
        <v>347</v>
      </c>
      <c r="F29" s="180">
        <v>5</v>
      </c>
      <c r="G29" s="147"/>
      <c r="H29" s="107"/>
      <c r="I29" s="107"/>
      <c r="J29" s="107"/>
      <c r="K29" s="148"/>
      <c r="L29" s="107"/>
      <c r="M29" s="107"/>
      <c r="N29" s="107"/>
      <c r="O29" s="107"/>
      <c r="P29" s="107"/>
      <c r="Q29" s="107"/>
    </row>
    <row r="30" spans="1:17" s="165" customFormat="1" ht="26.4" x14ac:dyDescent="0.25">
      <c r="A30" s="166" t="s">
        <v>93</v>
      </c>
      <c r="B30" s="177" t="s">
        <v>1040</v>
      </c>
      <c r="C30" s="177" t="s">
        <v>1041</v>
      </c>
      <c r="D30" s="177" t="s">
        <v>1043</v>
      </c>
      <c r="E30" s="169" t="s">
        <v>347</v>
      </c>
      <c r="F30" s="180">
        <v>6</v>
      </c>
      <c r="G30" s="147"/>
      <c r="H30" s="107"/>
      <c r="I30" s="107"/>
      <c r="J30" s="107"/>
      <c r="K30" s="148"/>
      <c r="L30" s="107"/>
      <c r="M30" s="107"/>
      <c r="N30" s="107"/>
      <c r="O30" s="107"/>
      <c r="P30" s="107"/>
      <c r="Q30" s="107"/>
    </row>
    <row r="31" spans="1:17" s="165" customFormat="1" ht="26.4" x14ac:dyDescent="0.25">
      <c r="A31" s="166" t="s">
        <v>95</v>
      </c>
      <c r="B31" s="177" t="s">
        <v>1040</v>
      </c>
      <c r="C31" s="177" t="s">
        <v>1041</v>
      </c>
      <c r="D31" s="177" t="s">
        <v>1044</v>
      </c>
      <c r="E31" s="169" t="s">
        <v>347</v>
      </c>
      <c r="F31" s="180">
        <v>6</v>
      </c>
      <c r="G31" s="147"/>
      <c r="H31" s="107"/>
      <c r="I31" s="107"/>
      <c r="J31" s="107"/>
      <c r="K31" s="148"/>
      <c r="L31" s="107"/>
      <c r="M31" s="107"/>
      <c r="N31" s="107"/>
      <c r="O31" s="107"/>
      <c r="P31" s="107"/>
      <c r="Q31" s="107"/>
    </row>
    <row r="32" spans="1:17" s="165" customFormat="1" x14ac:dyDescent="0.25">
      <c r="A32" s="166" t="s">
        <v>97</v>
      </c>
      <c r="B32" s="177" t="s">
        <v>1048</v>
      </c>
      <c r="C32" s="177" t="s">
        <v>1041</v>
      </c>
      <c r="D32" s="177" t="s">
        <v>1100</v>
      </c>
      <c r="E32" s="169" t="s">
        <v>347</v>
      </c>
      <c r="F32" s="180">
        <v>20</v>
      </c>
      <c r="G32" s="147"/>
      <c r="H32" s="107"/>
      <c r="I32" s="107"/>
      <c r="J32" s="107"/>
      <c r="K32" s="148"/>
      <c r="L32" s="107"/>
      <c r="M32" s="107"/>
      <c r="N32" s="107"/>
      <c r="O32" s="107"/>
      <c r="P32" s="107"/>
      <c r="Q32" s="107"/>
    </row>
    <row r="33" spans="1:17" s="165" customFormat="1" x14ac:dyDescent="0.25">
      <c r="A33" s="166" t="s">
        <v>100</v>
      </c>
      <c r="B33" s="177" t="s">
        <v>1048</v>
      </c>
      <c r="C33" s="177" t="s">
        <v>1041</v>
      </c>
      <c r="D33" s="177" t="s">
        <v>1103</v>
      </c>
      <c r="E33" s="169" t="s">
        <v>347</v>
      </c>
      <c r="F33" s="180">
        <v>7</v>
      </c>
      <c r="G33" s="147"/>
      <c r="H33" s="107"/>
      <c r="I33" s="107"/>
      <c r="J33" s="107"/>
      <c r="K33" s="148"/>
      <c r="L33" s="107"/>
      <c r="M33" s="107"/>
      <c r="N33" s="107"/>
      <c r="O33" s="107"/>
      <c r="P33" s="107"/>
      <c r="Q33" s="107"/>
    </row>
    <row r="34" spans="1:17" s="165" customFormat="1" x14ac:dyDescent="0.25">
      <c r="A34" s="166" t="s">
        <v>101</v>
      </c>
      <c r="B34" s="177" t="s">
        <v>1048</v>
      </c>
      <c r="C34" s="177" t="s">
        <v>1041</v>
      </c>
      <c r="D34" s="177" t="s">
        <v>1049</v>
      </c>
      <c r="E34" s="169" t="s">
        <v>347</v>
      </c>
      <c r="F34" s="180">
        <v>2</v>
      </c>
      <c r="G34" s="147"/>
      <c r="H34" s="107"/>
      <c r="I34" s="107"/>
      <c r="J34" s="107"/>
      <c r="K34" s="148"/>
      <c r="L34" s="107"/>
      <c r="M34" s="107"/>
      <c r="N34" s="107"/>
      <c r="O34" s="107"/>
      <c r="P34" s="107"/>
      <c r="Q34" s="107"/>
    </row>
    <row r="35" spans="1:17" s="165" customFormat="1" x14ac:dyDescent="0.25">
      <c r="A35" s="166" t="s">
        <v>102</v>
      </c>
      <c r="B35" s="177" t="s">
        <v>1051</v>
      </c>
      <c r="C35" s="177" t="s">
        <v>1041</v>
      </c>
      <c r="D35" s="177" t="s">
        <v>1075</v>
      </c>
      <c r="E35" s="169" t="s">
        <v>347</v>
      </c>
      <c r="F35" s="180">
        <v>2</v>
      </c>
      <c r="G35" s="147"/>
      <c r="H35" s="107"/>
      <c r="I35" s="107"/>
      <c r="J35" s="107"/>
      <c r="K35" s="148"/>
      <c r="L35" s="107"/>
      <c r="M35" s="107"/>
      <c r="N35" s="107"/>
      <c r="O35" s="107"/>
      <c r="P35" s="107"/>
      <c r="Q35" s="107"/>
    </row>
    <row r="36" spans="1:17" s="165" customFormat="1" x14ac:dyDescent="0.25">
      <c r="A36" s="166" t="s">
        <v>103</v>
      </c>
      <c r="B36" s="177" t="s">
        <v>1057</v>
      </c>
      <c r="C36" s="177" t="s">
        <v>1041</v>
      </c>
      <c r="D36" s="177" t="s">
        <v>1058</v>
      </c>
      <c r="E36" s="169" t="s">
        <v>347</v>
      </c>
      <c r="F36" s="180">
        <v>8</v>
      </c>
      <c r="G36" s="147"/>
      <c r="H36" s="107"/>
      <c r="I36" s="107"/>
      <c r="J36" s="107"/>
      <c r="K36" s="148"/>
      <c r="L36" s="107"/>
      <c r="M36" s="107"/>
      <c r="N36" s="107"/>
      <c r="O36" s="107"/>
      <c r="P36" s="107"/>
      <c r="Q36" s="107"/>
    </row>
    <row r="37" spans="1:17" s="165" customFormat="1" ht="26.4" x14ac:dyDescent="0.25">
      <c r="A37" s="166" t="s">
        <v>104</v>
      </c>
      <c r="B37" s="177" t="s">
        <v>1080</v>
      </c>
      <c r="C37" s="177" t="s">
        <v>1041</v>
      </c>
      <c r="D37" s="177" t="s">
        <v>1082</v>
      </c>
      <c r="E37" s="169" t="s">
        <v>347</v>
      </c>
      <c r="F37" s="180">
        <v>2</v>
      </c>
      <c r="G37" s="147"/>
      <c r="H37" s="107"/>
      <c r="I37" s="107"/>
      <c r="J37" s="107"/>
      <c r="K37" s="148"/>
      <c r="L37" s="107"/>
      <c r="M37" s="107"/>
      <c r="N37" s="107"/>
      <c r="O37" s="107"/>
      <c r="P37" s="107"/>
      <c r="Q37" s="107"/>
    </row>
    <row r="38" spans="1:17" s="165" customFormat="1" x14ac:dyDescent="0.25">
      <c r="A38" s="166" t="s">
        <v>105</v>
      </c>
      <c r="B38" s="177" t="s">
        <v>1060</v>
      </c>
      <c r="C38" s="177" t="s">
        <v>1041</v>
      </c>
      <c r="D38" s="177" t="s">
        <v>860</v>
      </c>
      <c r="E38" s="169" t="s">
        <v>347</v>
      </c>
      <c r="F38" s="180">
        <v>6</v>
      </c>
      <c r="G38" s="147"/>
      <c r="H38" s="107"/>
      <c r="I38" s="107"/>
      <c r="J38" s="107"/>
      <c r="K38" s="148"/>
      <c r="L38" s="107"/>
      <c r="M38" s="107"/>
      <c r="N38" s="107"/>
      <c r="O38" s="107"/>
      <c r="P38" s="107"/>
      <c r="Q38" s="107"/>
    </row>
    <row r="39" spans="1:17" s="165" customFormat="1" ht="39.6" x14ac:dyDescent="0.25">
      <c r="A39" s="166" t="s">
        <v>106</v>
      </c>
      <c r="B39" s="177" t="s">
        <v>1084</v>
      </c>
      <c r="C39" s="177" t="s">
        <v>1041</v>
      </c>
      <c r="D39" s="177" t="s">
        <v>1082</v>
      </c>
      <c r="E39" s="169" t="s">
        <v>347</v>
      </c>
      <c r="F39" s="352">
        <v>1</v>
      </c>
      <c r="G39" s="147"/>
      <c r="H39" s="107"/>
      <c r="I39" s="107"/>
      <c r="J39" s="107"/>
      <c r="K39" s="148"/>
      <c r="L39" s="107"/>
      <c r="M39" s="107"/>
      <c r="N39" s="107"/>
      <c r="O39" s="107"/>
      <c r="P39" s="107"/>
      <c r="Q39" s="107"/>
    </row>
    <row r="40" spans="1:17" s="165" customFormat="1" ht="39.6" x14ac:dyDescent="0.25">
      <c r="A40" s="166" t="s">
        <v>107</v>
      </c>
      <c r="B40" s="177" t="s">
        <v>1091</v>
      </c>
      <c r="C40" s="177"/>
      <c r="D40" s="177" t="s">
        <v>1092</v>
      </c>
      <c r="E40" s="169" t="s">
        <v>59</v>
      </c>
      <c r="F40" s="180">
        <v>1</v>
      </c>
      <c r="G40" s="147"/>
      <c r="H40" s="107"/>
      <c r="I40" s="107"/>
      <c r="J40" s="107"/>
      <c r="K40" s="148"/>
      <c r="L40" s="107"/>
      <c r="M40" s="107"/>
      <c r="N40" s="107"/>
      <c r="O40" s="107"/>
      <c r="P40" s="107"/>
      <c r="Q40" s="107"/>
    </row>
    <row r="41" spans="1:17" s="165" customFormat="1" ht="39.6" x14ac:dyDescent="0.25">
      <c r="A41" s="166" t="s">
        <v>108</v>
      </c>
      <c r="B41" s="177" t="s">
        <v>1093</v>
      </c>
      <c r="C41" s="177"/>
      <c r="D41" s="177" t="s">
        <v>1082</v>
      </c>
      <c r="E41" s="169" t="s">
        <v>347</v>
      </c>
      <c r="F41" s="352">
        <v>1</v>
      </c>
      <c r="G41" s="147"/>
      <c r="H41" s="107"/>
      <c r="I41" s="107"/>
      <c r="J41" s="107"/>
      <c r="K41" s="148"/>
      <c r="L41" s="107"/>
      <c r="M41" s="107"/>
      <c r="N41" s="107"/>
      <c r="O41" s="107"/>
      <c r="P41" s="107"/>
      <c r="Q41" s="107"/>
    </row>
    <row r="42" spans="1:17" s="165" customFormat="1" ht="26.4" x14ac:dyDescent="0.25">
      <c r="A42" s="166" t="s">
        <v>109</v>
      </c>
      <c r="B42" s="177" t="s">
        <v>1085</v>
      </c>
      <c r="C42" s="177" t="s">
        <v>1086</v>
      </c>
      <c r="D42" s="177" t="s">
        <v>1087</v>
      </c>
      <c r="E42" s="169" t="s">
        <v>347</v>
      </c>
      <c r="F42" s="352">
        <v>1</v>
      </c>
      <c r="G42" s="147"/>
      <c r="H42" s="107"/>
      <c r="I42" s="107"/>
      <c r="J42" s="107"/>
      <c r="K42" s="148"/>
      <c r="L42" s="107"/>
      <c r="M42" s="107"/>
      <c r="N42" s="107"/>
      <c r="O42" s="107"/>
      <c r="P42" s="107"/>
      <c r="Q42" s="107"/>
    </row>
    <row r="43" spans="1:17" s="165" customFormat="1" ht="66" x14ac:dyDescent="0.25">
      <c r="A43" s="166" t="s">
        <v>110</v>
      </c>
      <c r="B43" s="193" t="s">
        <v>757</v>
      </c>
      <c r="C43" s="177"/>
      <c r="D43" s="177"/>
      <c r="E43" s="169" t="s">
        <v>59</v>
      </c>
      <c r="F43" s="352">
        <v>1</v>
      </c>
      <c r="G43" s="147"/>
      <c r="H43" s="107"/>
      <c r="I43" s="107"/>
      <c r="J43" s="107"/>
      <c r="K43" s="148"/>
      <c r="L43" s="107"/>
      <c r="M43" s="107"/>
      <c r="N43" s="107"/>
      <c r="O43" s="107"/>
      <c r="P43" s="107"/>
      <c r="Q43" s="107"/>
    </row>
    <row r="44" spans="1:17" s="37" customFormat="1" x14ac:dyDescent="0.25">
      <c r="A44" s="38"/>
      <c r="B44" s="23"/>
      <c r="C44" s="186"/>
      <c r="D44" s="186"/>
      <c r="E44" s="39"/>
      <c r="F44" s="38"/>
      <c r="G44" s="40"/>
      <c r="H44" s="41"/>
      <c r="I44" s="42"/>
      <c r="J44" s="42"/>
      <c r="K44" s="43"/>
      <c r="L44" s="42"/>
      <c r="M44" s="43"/>
      <c r="N44" s="42"/>
      <c r="O44" s="43"/>
      <c r="P44" s="42"/>
      <c r="Q44" s="57"/>
    </row>
    <row r="45" spans="1:17" x14ac:dyDescent="0.25">
      <c r="L45" s="14" t="s">
        <v>45</v>
      </c>
      <c r="M45" s="44">
        <f>SUM(M10:M44)</f>
        <v>0</v>
      </c>
      <c r="N45" s="44">
        <f>SUM(N10:N44)</f>
        <v>0</v>
      </c>
      <c r="O45" s="44">
        <f>SUM(O10:O44)</f>
        <v>0</v>
      </c>
      <c r="P45" s="44">
        <f>SUM(P10:P44)</f>
        <v>0</v>
      </c>
      <c r="Q45" s="45">
        <f>SUM(Q10:Q44)</f>
        <v>0</v>
      </c>
    </row>
    <row r="46" spans="1:17" x14ac:dyDescent="0.25">
      <c r="L46" s="14"/>
      <c r="M46" s="58"/>
      <c r="N46" s="58"/>
      <c r="O46" s="58"/>
      <c r="P46" s="58"/>
      <c r="Q46" s="59"/>
    </row>
    <row r="47" spans="1:17" ht="26.4" x14ac:dyDescent="0.25">
      <c r="B47" s="46" t="s">
        <v>2975</v>
      </c>
      <c r="C47" s="46"/>
      <c r="D47" s="46"/>
      <c r="G47" s="47"/>
    </row>
    <row r="48" spans="1:17" x14ac:dyDescent="0.25">
      <c r="G48" s="47"/>
    </row>
    <row r="49" spans="1:1027" s="4" customFormat="1" ht="26.4" x14ac:dyDescent="0.25">
      <c r="A49" s="3"/>
      <c r="B49" s="46" t="s">
        <v>2973</v>
      </c>
      <c r="C49" s="46"/>
      <c r="D49" s="46"/>
      <c r="E49" s="2"/>
      <c r="F49" s="3"/>
      <c r="G49" s="47"/>
      <c r="I49" s="5"/>
      <c r="J49" s="5"/>
      <c r="K49" s="5"/>
      <c r="L49" s="5"/>
      <c r="M49" s="5"/>
      <c r="N49" s="5"/>
      <c r="O49" s="5"/>
      <c r="P49" s="5"/>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c r="AKP49" s="6"/>
      <c r="AKQ49" s="6"/>
      <c r="AKR49" s="6"/>
      <c r="AKS49" s="6"/>
      <c r="AKT49" s="6"/>
      <c r="AKU49" s="6"/>
      <c r="AKV49" s="6"/>
      <c r="AKW49" s="6"/>
      <c r="AKX49" s="6"/>
      <c r="AKY49" s="6"/>
      <c r="AKZ49" s="6"/>
      <c r="ALA49" s="6"/>
      <c r="ALB49" s="6"/>
      <c r="ALC49" s="6"/>
      <c r="ALD49" s="6"/>
      <c r="ALE49" s="6"/>
      <c r="ALF49" s="6"/>
      <c r="ALG49" s="6"/>
      <c r="ALH49" s="6"/>
      <c r="ALI49" s="6"/>
      <c r="ALJ49" s="6"/>
      <c r="ALK49" s="6"/>
      <c r="ALL49" s="6"/>
      <c r="ALM49" s="6"/>
      <c r="ALN49" s="6"/>
      <c r="ALO49" s="6"/>
      <c r="ALP49" s="6"/>
      <c r="ALQ49" s="6"/>
      <c r="ALR49" s="6"/>
      <c r="ALS49" s="6"/>
      <c r="ALT49" s="6"/>
      <c r="ALU49" s="6"/>
      <c r="ALV49" s="6"/>
      <c r="ALW49" s="6"/>
      <c r="ALX49" s="6"/>
      <c r="ALY49" s="6"/>
      <c r="ALZ49" s="6"/>
      <c r="AMA49" s="6"/>
      <c r="AMB49" s="6"/>
      <c r="AMC49" s="6"/>
      <c r="AMD49" s="6"/>
      <c r="AME49" s="6"/>
      <c r="AMF49" s="6"/>
      <c r="AMG49" s="6"/>
      <c r="AMH49" s="6"/>
      <c r="AMI49" s="6"/>
      <c r="AMJ49" s="6"/>
      <c r="AMK49" s="6"/>
      <c r="AML49" s="6"/>
      <c r="AMM49" s="6"/>
    </row>
    <row r="50" spans="1:1027" s="4" customFormat="1" x14ac:dyDescent="0.25">
      <c r="A50" s="3"/>
      <c r="B50" s="1"/>
      <c r="C50" s="1"/>
      <c r="D50" s="1"/>
      <c r="E50" s="2"/>
      <c r="F50" s="3"/>
      <c r="G50" s="47"/>
      <c r="I50" s="5"/>
      <c r="J50" s="5"/>
      <c r="K50" s="5"/>
      <c r="L50" s="5"/>
      <c r="M50" s="5"/>
      <c r="N50" s="5"/>
      <c r="O50" s="5"/>
      <c r="P50" s="5"/>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c r="AKP50" s="6"/>
      <c r="AKQ50" s="6"/>
      <c r="AKR50" s="6"/>
      <c r="AKS50" s="6"/>
      <c r="AKT50" s="6"/>
      <c r="AKU50" s="6"/>
      <c r="AKV50" s="6"/>
      <c r="AKW50" s="6"/>
      <c r="AKX50" s="6"/>
      <c r="AKY50" s="6"/>
      <c r="AKZ50" s="6"/>
      <c r="ALA50" s="6"/>
      <c r="ALB50" s="6"/>
      <c r="ALC50" s="6"/>
      <c r="ALD50" s="6"/>
      <c r="ALE50" s="6"/>
      <c r="ALF50" s="6"/>
      <c r="ALG50" s="6"/>
      <c r="ALH50" s="6"/>
      <c r="ALI50" s="6"/>
      <c r="ALJ50" s="6"/>
      <c r="ALK50" s="6"/>
      <c r="ALL50" s="6"/>
      <c r="ALM50" s="6"/>
      <c r="ALN50" s="6"/>
      <c r="ALO50" s="6"/>
      <c r="ALP50" s="6"/>
      <c r="ALQ50" s="6"/>
      <c r="ALR50" s="6"/>
      <c r="ALS50" s="6"/>
      <c r="ALT50" s="6"/>
      <c r="ALU50" s="6"/>
      <c r="ALV50" s="6"/>
      <c r="ALW50" s="6"/>
      <c r="ALX50" s="6"/>
      <c r="ALY50" s="6"/>
      <c r="ALZ50" s="6"/>
      <c r="AMA50" s="6"/>
      <c r="AMB50" s="6"/>
      <c r="AMC50" s="6"/>
      <c r="AMD50" s="6"/>
      <c r="AME50" s="6"/>
      <c r="AMF50" s="6"/>
      <c r="AMG50" s="6"/>
      <c r="AMH50" s="6"/>
      <c r="AMI50" s="6"/>
      <c r="AMJ50" s="6"/>
      <c r="AMK50" s="6"/>
      <c r="AML50" s="6"/>
      <c r="AMM50" s="6"/>
    </row>
  </sheetData>
  <mergeCells count="6">
    <mergeCell ref="M7:Q7"/>
    <mergeCell ref="A7:A8"/>
    <mergeCell ref="B7:B8"/>
    <mergeCell ref="E7:E8"/>
    <mergeCell ref="F7:F8"/>
    <mergeCell ref="G7:L7"/>
  </mergeCells>
  <phoneticPr fontId="32" type="noConversion"/>
  <conditionalFormatting sqref="F17">
    <cfRule type="cellIs" dxfId="35" priority="1" operator="equal">
      <formula>0</formula>
    </cfRule>
    <cfRule type="expression" dxfId="34"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1-6
&amp;"Arial,Treknraksts"&amp;UVIRTUVES TEHNOLOĢIJU KANALIZĀCIJA K3.</oddHeader>
    <oddFooter>&amp;C&amp;8&amp;P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L564"/>
  <sheetViews>
    <sheetView tabSelected="1" zoomScaleNormal="100" workbookViewId="0">
      <selection activeCell="G8" sqref="G8"/>
    </sheetView>
  </sheetViews>
  <sheetFormatPr defaultColWidth="9.109375" defaultRowHeight="13.2" x14ac:dyDescent="0.25"/>
  <cols>
    <col min="1" max="1" width="7.44140625" style="3" customWidth="1"/>
    <col min="2" max="2" width="36.109375" style="1" customWidth="1"/>
    <col min="3" max="3" width="22" style="1" customWidth="1"/>
    <col min="4" max="4" width="6" style="2" customWidth="1"/>
    <col min="5" max="5" width="8.6640625" style="3" customWidth="1"/>
    <col min="6" max="6" width="6.33203125" style="3" customWidth="1"/>
    <col min="7" max="7" width="6.5546875" style="4" customWidth="1"/>
    <col min="8" max="8" width="7.33203125" style="5" customWidth="1"/>
    <col min="9" max="9" width="8" style="5" customWidth="1"/>
    <col min="10" max="10" width="6.33203125" style="5" customWidth="1"/>
    <col min="11" max="11" width="8.88671875" style="5" customWidth="1"/>
    <col min="12" max="12" width="8.44140625" style="5" customWidth="1"/>
    <col min="13" max="14" width="10.109375" style="5" customWidth="1"/>
    <col min="15" max="15" width="8.44140625" style="5" customWidth="1"/>
    <col min="16" max="16" width="11.109375" style="6" customWidth="1"/>
    <col min="17" max="16384" width="9.109375" style="6"/>
  </cols>
  <sheetData>
    <row r="1" spans="1:17" ht="13.8" x14ac:dyDescent="0.25">
      <c r="A1" s="48" t="s">
        <v>1</v>
      </c>
      <c r="B1" s="49"/>
      <c r="C1" s="49"/>
      <c r="D1" s="68" t="str">
        <f>KOPS!D1</f>
        <v>BIROJU ĒKAS JAUNBŪVE</v>
      </c>
      <c r="E1" s="50"/>
      <c r="F1" s="50"/>
      <c r="G1" s="51"/>
      <c r="H1" s="52"/>
      <c r="I1" s="52"/>
      <c r="J1" s="52"/>
      <c r="K1" s="52"/>
      <c r="L1" s="52"/>
      <c r="M1" s="52"/>
      <c r="N1" s="52"/>
      <c r="O1" s="52"/>
      <c r="P1" s="53"/>
    </row>
    <row r="2" spans="1:17" ht="13.8" x14ac:dyDescent="0.25">
      <c r="A2" s="48" t="s">
        <v>2</v>
      </c>
      <c r="B2" s="49"/>
      <c r="C2" s="49"/>
      <c r="D2" s="61" t="str">
        <f>KOPS!D2</f>
        <v>BIROJU ĒKAS JAUNBŪVE</v>
      </c>
      <c r="E2" s="50"/>
      <c r="F2" s="50"/>
      <c r="G2" s="51"/>
      <c r="H2" s="52"/>
      <c r="I2" s="52"/>
      <c r="J2" s="52"/>
      <c r="K2" s="52"/>
      <c r="L2" s="52"/>
      <c r="M2" s="52"/>
      <c r="N2" s="52"/>
      <c r="O2" s="52"/>
      <c r="P2" s="53"/>
    </row>
    <row r="3" spans="1:17" ht="13.8" x14ac:dyDescent="0.25">
      <c r="A3" s="48" t="s">
        <v>3</v>
      </c>
      <c r="B3" s="49"/>
      <c r="C3" s="49"/>
      <c r="D3" s="61" t="str">
        <f>KOPS!D3</f>
        <v>STIGU IELĀ 14, RĪGĀ</v>
      </c>
      <c r="E3" s="50"/>
      <c r="F3" s="50"/>
      <c r="G3" s="51"/>
      <c r="H3" s="52"/>
      <c r="I3" s="52"/>
      <c r="J3" s="52"/>
      <c r="K3" s="52"/>
      <c r="L3" s="52"/>
      <c r="M3" s="52"/>
      <c r="N3" s="52"/>
      <c r="O3" s="52"/>
      <c r="P3" s="53"/>
    </row>
    <row r="4" spans="1:17" ht="13.8" x14ac:dyDescent="0.25">
      <c r="A4" s="48" t="s">
        <v>4</v>
      </c>
      <c r="B4" s="49"/>
      <c r="C4" s="49"/>
      <c r="D4" s="113"/>
      <c r="E4" s="50"/>
      <c r="F4" s="50"/>
      <c r="G4" s="51"/>
      <c r="H4" s="52"/>
      <c r="I4" s="52"/>
      <c r="J4" s="52"/>
      <c r="K4" s="52"/>
      <c r="L4" s="52"/>
      <c r="M4" s="52"/>
      <c r="N4" s="52"/>
      <c r="O4" s="52"/>
      <c r="P4" s="53"/>
    </row>
    <row r="5" spans="1:17" ht="14.4" x14ac:dyDescent="0.25">
      <c r="A5" s="48" t="s">
        <v>680</v>
      </c>
      <c r="B5" s="49"/>
      <c r="C5" s="49"/>
      <c r="D5" s="54"/>
      <c r="E5" s="50"/>
      <c r="F5" s="50"/>
      <c r="G5" s="51"/>
      <c r="H5" s="52"/>
      <c r="I5" s="52"/>
      <c r="J5" s="52"/>
      <c r="K5" s="52"/>
      <c r="L5" s="52"/>
      <c r="M5" s="52"/>
      <c r="N5" s="52"/>
      <c r="O5" s="55" t="s">
        <v>28</v>
      </c>
      <c r="P5" s="111">
        <f>P559</f>
        <v>0</v>
      </c>
    </row>
    <row r="6" spans="1:17" ht="13.8" x14ac:dyDescent="0.25">
      <c r="A6" s="10" t="str">
        <f>KOPT!A6</f>
        <v>Tāme sastādīta: 2020.gada februārī</v>
      </c>
      <c r="B6" s="49"/>
      <c r="C6" s="49"/>
      <c r="D6" s="54"/>
      <c r="E6" s="50"/>
      <c r="F6" s="50"/>
      <c r="G6" s="51"/>
      <c r="H6" s="52"/>
      <c r="I6" s="52"/>
      <c r="J6" s="52"/>
      <c r="K6" s="52"/>
      <c r="L6" s="52"/>
      <c r="M6" s="52"/>
      <c r="N6" s="52"/>
      <c r="O6" s="52"/>
      <c r="P6" s="53"/>
    </row>
    <row r="7" spans="1:17" ht="20.25" customHeight="1" x14ac:dyDescent="0.25">
      <c r="A7" s="427" t="s">
        <v>5</v>
      </c>
      <c r="B7" s="442" t="s">
        <v>43</v>
      </c>
      <c r="C7" s="162"/>
      <c r="D7" s="440" t="s">
        <v>6</v>
      </c>
      <c r="E7" s="427" t="s">
        <v>7</v>
      </c>
      <c r="F7" s="437" t="s">
        <v>8</v>
      </c>
      <c r="G7" s="437"/>
      <c r="H7" s="437"/>
      <c r="I7" s="437"/>
      <c r="J7" s="437"/>
      <c r="K7" s="439"/>
      <c r="L7" s="438" t="s">
        <v>11</v>
      </c>
      <c r="M7" s="437"/>
      <c r="N7" s="437"/>
      <c r="O7" s="437"/>
      <c r="P7" s="439"/>
      <c r="Q7" s="9"/>
    </row>
    <row r="8" spans="1:17" ht="78.75" customHeight="1" x14ac:dyDescent="0.25">
      <c r="A8" s="428"/>
      <c r="B8" s="443"/>
      <c r="C8" s="163"/>
      <c r="D8" s="441"/>
      <c r="E8" s="428"/>
      <c r="F8" s="7" t="s">
        <v>9</v>
      </c>
      <c r="G8" s="7" t="s">
        <v>29</v>
      </c>
      <c r="H8" s="8" t="s">
        <v>30</v>
      </c>
      <c r="I8" s="8" t="s">
        <v>41</v>
      </c>
      <c r="J8" s="8" t="s">
        <v>31</v>
      </c>
      <c r="K8" s="8" t="s">
        <v>32</v>
      </c>
      <c r="L8" s="8" t="s">
        <v>10</v>
      </c>
      <c r="M8" s="8" t="s">
        <v>30</v>
      </c>
      <c r="N8" s="8" t="s">
        <v>41</v>
      </c>
      <c r="O8" s="8" t="s">
        <v>31</v>
      </c>
      <c r="P8" s="8" t="s">
        <v>33</v>
      </c>
    </row>
    <row r="9" spans="1:17" x14ac:dyDescent="0.25">
      <c r="A9" s="16"/>
      <c r="B9" s="32"/>
      <c r="C9" s="184"/>
      <c r="D9" s="33"/>
      <c r="E9" s="25"/>
      <c r="F9" s="34"/>
      <c r="G9" s="29"/>
      <c r="H9" s="31"/>
      <c r="I9" s="31"/>
      <c r="J9" s="35"/>
      <c r="K9" s="31"/>
      <c r="L9" s="35"/>
      <c r="M9" s="31"/>
      <c r="N9" s="35"/>
      <c r="O9" s="31"/>
      <c r="P9" s="36"/>
    </row>
    <row r="10" spans="1:17" s="165" customFormat="1" ht="39.6" x14ac:dyDescent="0.25">
      <c r="A10" s="191" t="s">
        <v>684</v>
      </c>
      <c r="B10" s="187" t="s">
        <v>1407</v>
      </c>
      <c r="C10" s="167"/>
      <c r="D10" s="168"/>
      <c r="E10" s="169"/>
      <c r="F10" s="147"/>
      <c r="G10" s="107"/>
      <c r="H10" s="107"/>
      <c r="I10" s="107"/>
      <c r="J10" s="148"/>
      <c r="K10" s="107"/>
      <c r="L10" s="107"/>
      <c r="M10" s="107"/>
      <c r="N10" s="107"/>
      <c r="O10" s="107"/>
      <c r="P10" s="107"/>
    </row>
    <row r="11" spans="1:17" s="165" customFormat="1" ht="39.6" x14ac:dyDescent="0.25">
      <c r="A11" s="166" t="s">
        <v>54</v>
      </c>
      <c r="B11" s="167" t="s">
        <v>1408</v>
      </c>
      <c r="C11" s="167" t="s">
        <v>1409</v>
      </c>
      <c r="D11" s="169" t="s">
        <v>347</v>
      </c>
      <c r="E11" s="208">
        <v>1</v>
      </c>
      <c r="F11" s="147"/>
      <c r="G11" s="107"/>
      <c r="H11" s="107"/>
      <c r="I11" s="107"/>
      <c r="J11" s="148"/>
      <c r="K11" s="107"/>
      <c r="L11" s="107"/>
      <c r="M11" s="107"/>
      <c r="N11" s="107"/>
      <c r="O11" s="107"/>
      <c r="P11" s="107"/>
    </row>
    <row r="12" spans="1:17" s="165" customFormat="1" x14ac:dyDescent="0.25">
      <c r="A12" s="166" t="s">
        <v>57</v>
      </c>
      <c r="B12" s="167" t="s">
        <v>1410</v>
      </c>
      <c r="C12" s="167" t="s">
        <v>1216</v>
      </c>
      <c r="D12" s="169" t="s">
        <v>59</v>
      </c>
      <c r="E12" s="208">
        <v>1</v>
      </c>
      <c r="F12" s="147"/>
      <c r="G12" s="107"/>
      <c r="H12" s="107"/>
      <c r="I12" s="107"/>
      <c r="J12" s="148"/>
      <c r="K12" s="107"/>
      <c r="L12" s="107"/>
      <c r="M12" s="107"/>
      <c r="N12" s="107"/>
      <c r="O12" s="107"/>
      <c r="P12" s="107"/>
    </row>
    <row r="13" spans="1:17" s="165" customFormat="1" ht="39.6" x14ac:dyDescent="0.25">
      <c r="A13" s="166" t="s">
        <v>60</v>
      </c>
      <c r="B13" s="167" t="s">
        <v>1411</v>
      </c>
      <c r="C13" s="167" t="s">
        <v>1412</v>
      </c>
      <c r="D13" s="169" t="s">
        <v>347</v>
      </c>
      <c r="E13" s="208">
        <v>1</v>
      </c>
      <c r="F13" s="147"/>
      <c r="G13" s="107"/>
      <c r="H13" s="107"/>
      <c r="I13" s="107"/>
      <c r="J13" s="148"/>
      <c r="K13" s="107"/>
      <c r="L13" s="107"/>
      <c r="M13" s="107"/>
      <c r="N13" s="107"/>
      <c r="O13" s="107"/>
      <c r="P13" s="107"/>
    </row>
    <row r="14" spans="1:17" s="165" customFormat="1" x14ac:dyDescent="0.25">
      <c r="A14" s="166" t="s">
        <v>62</v>
      </c>
      <c r="B14" s="167" t="s">
        <v>1410</v>
      </c>
      <c r="C14" s="167" t="s">
        <v>1216</v>
      </c>
      <c r="D14" s="169" t="s">
        <v>59</v>
      </c>
      <c r="E14" s="208">
        <v>1</v>
      </c>
      <c r="F14" s="147"/>
      <c r="G14" s="107"/>
      <c r="H14" s="107"/>
      <c r="I14" s="107"/>
      <c r="J14" s="148"/>
      <c r="K14" s="107"/>
      <c r="L14" s="107"/>
      <c r="M14" s="107"/>
      <c r="N14" s="107"/>
      <c r="O14" s="107"/>
      <c r="P14" s="107"/>
    </row>
    <row r="15" spans="1:17" s="165" customFormat="1" ht="39.6" x14ac:dyDescent="0.25">
      <c r="A15" s="166" t="s">
        <v>64</v>
      </c>
      <c r="B15" s="167" t="s">
        <v>1413</v>
      </c>
      <c r="C15" s="167" t="s">
        <v>1414</v>
      </c>
      <c r="D15" s="169" t="s">
        <v>347</v>
      </c>
      <c r="E15" s="208">
        <v>1</v>
      </c>
      <c r="F15" s="147"/>
      <c r="G15" s="107"/>
      <c r="H15" s="107"/>
      <c r="I15" s="107"/>
      <c r="J15" s="148"/>
      <c r="K15" s="107"/>
      <c r="L15" s="107"/>
      <c r="M15" s="107"/>
      <c r="N15" s="107"/>
      <c r="O15" s="107"/>
      <c r="P15" s="107"/>
    </row>
    <row r="16" spans="1:17" s="165" customFormat="1" x14ac:dyDescent="0.25">
      <c r="A16" s="166" t="s">
        <v>66</v>
      </c>
      <c r="B16" s="167" t="s">
        <v>1410</v>
      </c>
      <c r="C16" s="167" t="s">
        <v>1216</v>
      </c>
      <c r="D16" s="169" t="s">
        <v>59</v>
      </c>
      <c r="E16" s="208">
        <v>1</v>
      </c>
      <c r="F16" s="147"/>
      <c r="G16" s="107"/>
      <c r="H16" s="107"/>
      <c r="I16" s="107"/>
      <c r="J16" s="148"/>
      <c r="K16" s="107"/>
      <c r="L16" s="107"/>
      <c r="M16" s="107"/>
      <c r="N16" s="107"/>
      <c r="O16" s="107"/>
      <c r="P16" s="107"/>
    </row>
    <row r="17" spans="1:16" s="173" customFormat="1" ht="39.6" x14ac:dyDescent="0.25">
      <c r="A17" s="166" t="s">
        <v>345</v>
      </c>
      <c r="B17" s="171" t="s">
        <v>1415</v>
      </c>
      <c r="C17" s="171" t="s">
        <v>1416</v>
      </c>
      <c r="D17" s="169" t="s">
        <v>347</v>
      </c>
      <c r="E17" s="225">
        <v>1</v>
      </c>
      <c r="F17" s="147"/>
      <c r="G17" s="107"/>
      <c r="H17" s="107"/>
      <c r="I17" s="107"/>
      <c r="J17" s="148"/>
      <c r="K17" s="107"/>
      <c r="L17" s="107"/>
      <c r="M17" s="107"/>
      <c r="N17" s="107"/>
      <c r="O17" s="107"/>
      <c r="P17" s="107"/>
    </row>
    <row r="18" spans="1:16" s="165" customFormat="1" x14ac:dyDescent="0.25">
      <c r="A18" s="166" t="s">
        <v>741</v>
      </c>
      <c r="B18" s="167" t="s">
        <v>1410</v>
      </c>
      <c r="C18" s="167" t="s">
        <v>1216</v>
      </c>
      <c r="D18" s="169" t="s">
        <v>59</v>
      </c>
      <c r="E18" s="226">
        <v>1</v>
      </c>
      <c r="F18" s="147"/>
      <c r="G18" s="107"/>
      <c r="H18" s="107"/>
      <c r="I18" s="107"/>
      <c r="J18" s="148"/>
      <c r="K18" s="107"/>
      <c r="L18" s="107"/>
      <c r="M18" s="107"/>
      <c r="N18" s="107"/>
      <c r="O18" s="107"/>
      <c r="P18" s="107"/>
    </row>
    <row r="19" spans="1:16" s="165" customFormat="1" ht="26.4" x14ac:dyDescent="0.25">
      <c r="A19" s="166" t="s">
        <v>742</v>
      </c>
      <c r="B19" s="167" t="s">
        <v>1417</v>
      </c>
      <c r="C19" s="167" t="s">
        <v>1418</v>
      </c>
      <c r="D19" s="169" t="s">
        <v>347</v>
      </c>
      <c r="E19" s="226">
        <v>1</v>
      </c>
      <c r="F19" s="147"/>
      <c r="G19" s="107"/>
      <c r="H19" s="107"/>
      <c r="I19" s="107"/>
      <c r="J19" s="148"/>
      <c r="K19" s="107"/>
      <c r="L19" s="107"/>
      <c r="M19" s="107"/>
      <c r="N19" s="107"/>
      <c r="O19" s="107"/>
      <c r="P19" s="107"/>
    </row>
    <row r="20" spans="1:16" s="165" customFormat="1" x14ac:dyDescent="0.25">
      <c r="A20" s="166" t="s">
        <v>743</v>
      </c>
      <c r="B20" s="167" t="s">
        <v>1410</v>
      </c>
      <c r="C20" s="167" t="s">
        <v>1216</v>
      </c>
      <c r="D20" s="169" t="s">
        <v>59</v>
      </c>
      <c r="E20" s="226">
        <v>1</v>
      </c>
      <c r="F20" s="147"/>
      <c r="G20" s="107"/>
      <c r="H20" s="107"/>
      <c r="I20" s="107"/>
      <c r="J20" s="148"/>
      <c r="K20" s="107"/>
      <c r="L20" s="107"/>
      <c r="M20" s="107"/>
      <c r="N20" s="107"/>
      <c r="O20" s="107"/>
      <c r="P20" s="107"/>
    </row>
    <row r="21" spans="1:16" s="165" customFormat="1" x14ac:dyDescent="0.25">
      <c r="A21" s="166" t="s">
        <v>744</v>
      </c>
      <c r="B21" s="167" t="s">
        <v>1238</v>
      </c>
      <c r="C21" s="167" t="s">
        <v>1419</v>
      </c>
      <c r="D21" s="169" t="s">
        <v>347</v>
      </c>
      <c r="E21" s="226">
        <v>1</v>
      </c>
      <c r="F21" s="147"/>
      <c r="G21" s="107"/>
      <c r="H21" s="107"/>
      <c r="I21" s="107"/>
      <c r="J21" s="148"/>
      <c r="K21" s="107"/>
      <c r="L21" s="107"/>
      <c r="M21" s="107"/>
      <c r="N21" s="107"/>
      <c r="O21" s="107"/>
      <c r="P21" s="107"/>
    </row>
    <row r="22" spans="1:16" s="165" customFormat="1" x14ac:dyDescent="0.25">
      <c r="A22" s="166" t="s">
        <v>745</v>
      </c>
      <c r="B22" s="177" t="s">
        <v>1420</v>
      </c>
      <c r="C22" s="177"/>
      <c r="D22" s="169" t="s">
        <v>347</v>
      </c>
      <c r="E22" s="208">
        <v>4</v>
      </c>
      <c r="F22" s="147"/>
      <c r="G22" s="107"/>
      <c r="H22" s="107"/>
      <c r="I22" s="107"/>
      <c r="J22" s="148"/>
      <c r="K22" s="107"/>
      <c r="L22" s="107"/>
      <c r="M22" s="107"/>
      <c r="N22" s="107"/>
      <c r="O22" s="107"/>
      <c r="P22" s="107"/>
    </row>
    <row r="23" spans="1:16" s="165" customFormat="1" ht="26.4" x14ac:dyDescent="0.25">
      <c r="A23" s="166" t="s">
        <v>746</v>
      </c>
      <c r="B23" s="177" t="s">
        <v>1421</v>
      </c>
      <c r="C23" s="177" t="s">
        <v>1422</v>
      </c>
      <c r="D23" s="169" t="s">
        <v>347</v>
      </c>
      <c r="E23" s="208">
        <v>1</v>
      </c>
      <c r="F23" s="147"/>
      <c r="G23" s="107"/>
      <c r="H23" s="107"/>
      <c r="I23" s="107"/>
      <c r="J23" s="148"/>
      <c r="K23" s="107"/>
      <c r="L23" s="107"/>
      <c r="M23" s="107"/>
      <c r="N23" s="107"/>
      <c r="O23" s="107"/>
      <c r="P23" s="107"/>
    </row>
    <row r="24" spans="1:16" s="165" customFormat="1" x14ac:dyDescent="0.25">
      <c r="A24" s="166" t="s">
        <v>747</v>
      </c>
      <c r="B24" s="177" t="s">
        <v>1240</v>
      </c>
      <c r="C24" s="177" t="s">
        <v>1423</v>
      </c>
      <c r="D24" s="169" t="s">
        <v>347</v>
      </c>
      <c r="E24" s="208">
        <v>1</v>
      </c>
      <c r="F24" s="147"/>
      <c r="G24" s="107"/>
      <c r="H24" s="107"/>
      <c r="I24" s="107"/>
      <c r="J24" s="148"/>
      <c r="K24" s="107"/>
      <c r="L24" s="107"/>
      <c r="M24" s="107"/>
      <c r="N24" s="107"/>
      <c r="O24" s="107"/>
      <c r="P24" s="107"/>
    </row>
    <row r="25" spans="1:16" s="165" customFormat="1" x14ac:dyDescent="0.25">
      <c r="A25" s="166" t="s">
        <v>748</v>
      </c>
      <c r="B25" s="177" t="s">
        <v>1424</v>
      </c>
      <c r="C25" s="177" t="s">
        <v>1425</v>
      </c>
      <c r="D25" s="169" t="s">
        <v>347</v>
      </c>
      <c r="E25" s="208">
        <v>1</v>
      </c>
      <c r="F25" s="147"/>
      <c r="G25" s="107"/>
      <c r="H25" s="107"/>
      <c r="I25" s="107"/>
      <c r="J25" s="148"/>
      <c r="K25" s="107"/>
      <c r="L25" s="107"/>
      <c r="M25" s="107"/>
      <c r="N25" s="107"/>
      <c r="O25" s="107"/>
      <c r="P25" s="107"/>
    </row>
    <row r="26" spans="1:16" s="165" customFormat="1" x14ac:dyDescent="0.25">
      <c r="A26" s="166" t="s">
        <v>749</v>
      </c>
      <c r="B26" s="177" t="s">
        <v>1426</v>
      </c>
      <c r="C26" s="177" t="s">
        <v>856</v>
      </c>
      <c r="D26" s="169" t="s">
        <v>347</v>
      </c>
      <c r="E26" s="208">
        <v>2</v>
      </c>
      <c r="F26" s="147"/>
      <c r="G26" s="107"/>
      <c r="H26" s="107"/>
      <c r="I26" s="107"/>
      <c r="J26" s="148"/>
      <c r="K26" s="107"/>
      <c r="L26" s="107"/>
      <c r="M26" s="107"/>
      <c r="N26" s="107"/>
      <c r="O26" s="107"/>
      <c r="P26" s="107"/>
    </row>
    <row r="27" spans="1:16" s="165" customFormat="1" x14ac:dyDescent="0.25">
      <c r="A27" s="166" t="s">
        <v>750</v>
      </c>
      <c r="B27" s="177" t="s">
        <v>1427</v>
      </c>
      <c r="C27" s="177" t="s">
        <v>858</v>
      </c>
      <c r="D27" s="169" t="s">
        <v>347</v>
      </c>
      <c r="E27" s="208">
        <v>2</v>
      </c>
      <c r="F27" s="147"/>
      <c r="G27" s="107"/>
      <c r="H27" s="107"/>
      <c r="I27" s="107"/>
      <c r="J27" s="148"/>
      <c r="K27" s="107"/>
      <c r="L27" s="107"/>
      <c r="M27" s="107"/>
      <c r="N27" s="107"/>
      <c r="O27" s="107"/>
      <c r="P27" s="107"/>
    </row>
    <row r="28" spans="1:16" s="165" customFormat="1" ht="26.4" x14ac:dyDescent="0.25">
      <c r="A28" s="166" t="s">
        <v>751</v>
      </c>
      <c r="B28" s="177" t="s">
        <v>1428</v>
      </c>
      <c r="C28" s="177" t="s">
        <v>1429</v>
      </c>
      <c r="D28" s="169" t="s">
        <v>347</v>
      </c>
      <c r="E28" s="208">
        <v>1</v>
      </c>
      <c r="F28" s="147"/>
      <c r="G28" s="107"/>
      <c r="H28" s="107"/>
      <c r="I28" s="107"/>
      <c r="J28" s="148"/>
      <c r="K28" s="107"/>
      <c r="L28" s="107"/>
      <c r="M28" s="107"/>
      <c r="N28" s="107"/>
      <c r="O28" s="107"/>
      <c r="P28" s="107"/>
    </row>
    <row r="29" spans="1:16" s="165" customFormat="1" x14ac:dyDescent="0.25">
      <c r="A29" s="166" t="s">
        <v>752</v>
      </c>
      <c r="B29" s="177" t="s">
        <v>1430</v>
      </c>
      <c r="C29" s="177" t="s">
        <v>1431</v>
      </c>
      <c r="D29" s="169" t="s">
        <v>347</v>
      </c>
      <c r="E29" s="208">
        <v>1</v>
      </c>
      <c r="F29" s="147"/>
      <c r="G29" s="107"/>
      <c r="H29" s="107"/>
      <c r="I29" s="107"/>
      <c r="J29" s="148"/>
      <c r="K29" s="107"/>
      <c r="L29" s="107"/>
      <c r="M29" s="107"/>
      <c r="N29" s="107"/>
      <c r="O29" s="107"/>
      <c r="P29" s="107"/>
    </row>
    <row r="30" spans="1:16" s="165" customFormat="1" x14ac:dyDescent="0.25">
      <c r="A30" s="166" t="s">
        <v>753</v>
      </c>
      <c r="B30" s="177" t="s">
        <v>1432</v>
      </c>
      <c r="C30" s="177" t="s">
        <v>1433</v>
      </c>
      <c r="D30" s="169" t="s">
        <v>347</v>
      </c>
      <c r="E30" s="208">
        <v>1</v>
      </c>
      <c r="F30" s="147"/>
      <c r="G30" s="107"/>
      <c r="H30" s="107"/>
      <c r="I30" s="107"/>
      <c r="J30" s="148"/>
      <c r="K30" s="107"/>
      <c r="L30" s="107"/>
      <c r="M30" s="107"/>
      <c r="N30" s="107"/>
      <c r="O30" s="107"/>
      <c r="P30" s="107"/>
    </row>
    <row r="31" spans="1:16" s="165" customFormat="1" x14ac:dyDescent="0.25">
      <c r="A31" s="166" t="s">
        <v>754</v>
      </c>
      <c r="B31" s="177" t="s">
        <v>1434</v>
      </c>
      <c r="C31" s="177" t="s">
        <v>1216</v>
      </c>
      <c r="D31" s="169" t="s">
        <v>59</v>
      </c>
      <c r="E31" s="208">
        <v>1</v>
      </c>
      <c r="F31" s="147"/>
      <c r="G31" s="107"/>
      <c r="H31" s="107"/>
      <c r="I31" s="107"/>
      <c r="J31" s="148"/>
      <c r="K31" s="107"/>
      <c r="L31" s="107"/>
      <c r="M31" s="107"/>
      <c r="N31" s="107"/>
      <c r="O31" s="107"/>
      <c r="P31" s="107"/>
    </row>
    <row r="32" spans="1:16" s="165" customFormat="1" x14ac:dyDescent="0.25">
      <c r="A32" s="166" t="s">
        <v>755</v>
      </c>
      <c r="B32" s="177" t="s">
        <v>1235</v>
      </c>
      <c r="C32" s="177" t="s">
        <v>856</v>
      </c>
      <c r="D32" s="169" t="s">
        <v>347</v>
      </c>
      <c r="E32" s="208">
        <v>6</v>
      </c>
      <c r="F32" s="147"/>
      <c r="G32" s="107"/>
      <c r="H32" s="107"/>
      <c r="I32" s="107"/>
      <c r="J32" s="148"/>
      <c r="K32" s="107"/>
      <c r="L32" s="107"/>
      <c r="M32" s="107"/>
      <c r="N32" s="107"/>
      <c r="O32" s="107"/>
      <c r="P32" s="107"/>
    </row>
    <row r="33" spans="1:16" s="165" customFormat="1" ht="26.4" x14ac:dyDescent="0.25">
      <c r="A33" s="166" t="s">
        <v>756</v>
      </c>
      <c r="B33" s="177" t="s">
        <v>1259</v>
      </c>
      <c r="C33" s="177" t="s">
        <v>856</v>
      </c>
      <c r="D33" s="169" t="s">
        <v>347</v>
      </c>
      <c r="E33" s="208">
        <v>6</v>
      </c>
      <c r="F33" s="147"/>
      <c r="G33" s="107"/>
      <c r="H33" s="107"/>
      <c r="I33" s="107"/>
      <c r="J33" s="148"/>
      <c r="K33" s="107"/>
      <c r="L33" s="107"/>
      <c r="M33" s="107"/>
      <c r="N33" s="107"/>
      <c r="O33" s="107"/>
      <c r="P33" s="107"/>
    </row>
    <row r="34" spans="1:16" s="165" customFormat="1" x14ac:dyDescent="0.25">
      <c r="A34" s="166" t="s">
        <v>758</v>
      </c>
      <c r="B34" s="177" t="s">
        <v>1424</v>
      </c>
      <c r="C34" s="177" t="s">
        <v>1435</v>
      </c>
      <c r="D34" s="169" t="s">
        <v>347</v>
      </c>
      <c r="E34" s="208">
        <v>1</v>
      </c>
      <c r="F34" s="147"/>
      <c r="G34" s="107"/>
      <c r="H34" s="107"/>
      <c r="I34" s="107"/>
      <c r="J34" s="148"/>
      <c r="K34" s="107"/>
      <c r="L34" s="107"/>
      <c r="M34" s="107"/>
      <c r="N34" s="107"/>
      <c r="O34" s="107"/>
      <c r="P34" s="107"/>
    </row>
    <row r="35" spans="1:16" s="165" customFormat="1" ht="26.4" x14ac:dyDescent="0.25">
      <c r="A35" s="166" t="s">
        <v>759</v>
      </c>
      <c r="B35" s="177" t="s">
        <v>1436</v>
      </c>
      <c r="C35" s="177" t="s">
        <v>1437</v>
      </c>
      <c r="D35" s="169" t="s">
        <v>347</v>
      </c>
      <c r="E35" s="208">
        <v>1</v>
      </c>
      <c r="F35" s="147"/>
      <c r="G35" s="107"/>
      <c r="H35" s="107"/>
      <c r="I35" s="107"/>
      <c r="J35" s="148"/>
      <c r="K35" s="107"/>
      <c r="L35" s="107"/>
      <c r="M35" s="107"/>
      <c r="N35" s="107"/>
      <c r="O35" s="107"/>
      <c r="P35" s="107"/>
    </row>
    <row r="36" spans="1:16" s="165" customFormat="1" x14ac:dyDescent="0.25">
      <c r="A36" s="166" t="s">
        <v>760</v>
      </c>
      <c r="B36" s="177" t="s">
        <v>1438</v>
      </c>
      <c r="C36" s="177" t="s">
        <v>926</v>
      </c>
      <c r="D36" s="169" t="s">
        <v>347</v>
      </c>
      <c r="E36" s="208">
        <v>1</v>
      </c>
      <c r="F36" s="147"/>
      <c r="G36" s="107"/>
      <c r="H36" s="107"/>
      <c r="I36" s="107"/>
      <c r="J36" s="148"/>
      <c r="K36" s="107"/>
      <c r="L36" s="107"/>
      <c r="M36" s="107"/>
      <c r="N36" s="107"/>
      <c r="O36" s="107"/>
      <c r="P36" s="107"/>
    </row>
    <row r="37" spans="1:16" s="165" customFormat="1" x14ac:dyDescent="0.25">
      <c r="A37" s="166" t="s">
        <v>978</v>
      </c>
      <c r="B37" s="177" t="s">
        <v>1438</v>
      </c>
      <c r="C37" s="177" t="s">
        <v>893</v>
      </c>
      <c r="D37" s="169" t="s">
        <v>347</v>
      </c>
      <c r="E37" s="208">
        <v>2</v>
      </c>
      <c r="F37" s="147"/>
      <c r="G37" s="107"/>
      <c r="H37" s="107"/>
      <c r="I37" s="107"/>
      <c r="J37" s="148"/>
      <c r="K37" s="107"/>
      <c r="L37" s="107"/>
      <c r="M37" s="107"/>
      <c r="N37" s="107"/>
      <c r="O37" s="107"/>
      <c r="P37" s="107"/>
    </row>
    <row r="38" spans="1:16" s="165" customFormat="1" x14ac:dyDescent="0.25">
      <c r="A38" s="166" t="s">
        <v>979</v>
      </c>
      <c r="B38" s="177" t="s">
        <v>1232</v>
      </c>
      <c r="C38" s="177" t="s">
        <v>858</v>
      </c>
      <c r="D38" s="169" t="s">
        <v>347</v>
      </c>
      <c r="E38" s="208">
        <v>2</v>
      </c>
      <c r="F38" s="147"/>
      <c r="G38" s="107"/>
      <c r="H38" s="107"/>
      <c r="I38" s="107"/>
      <c r="J38" s="148"/>
      <c r="K38" s="107"/>
      <c r="L38" s="107"/>
      <c r="M38" s="107"/>
      <c r="N38" s="107"/>
      <c r="O38" s="107"/>
      <c r="P38" s="107"/>
    </row>
    <row r="39" spans="1:16" s="165" customFormat="1" x14ac:dyDescent="0.25">
      <c r="A39" s="166" t="s">
        <v>1278</v>
      </c>
      <c r="B39" s="177" t="s">
        <v>1232</v>
      </c>
      <c r="C39" s="177" t="s">
        <v>879</v>
      </c>
      <c r="D39" s="169" t="s">
        <v>347</v>
      </c>
      <c r="E39" s="227">
        <v>4</v>
      </c>
      <c r="F39" s="147"/>
      <c r="G39" s="107"/>
      <c r="H39" s="107"/>
      <c r="I39" s="107"/>
      <c r="J39" s="148"/>
      <c r="K39" s="107"/>
      <c r="L39" s="107"/>
      <c r="M39" s="107"/>
      <c r="N39" s="107"/>
      <c r="O39" s="107"/>
      <c r="P39" s="107"/>
    </row>
    <row r="40" spans="1:16" s="165" customFormat="1" x14ac:dyDescent="0.25">
      <c r="A40" s="166" t="s">
        <v>1279</v>
      </c>
      <c r="B40" s="177" t="s">
        <v>1232</v>
      </c>
      <c r="C40" s="177" t="s">
        <v>893</v>
      </c>
      <c r="D40" s="169" t="s">
        <v>347</v>
      </c>
      <c r="E40" s="383">
        <v>4</v>
      </c>
      <c r="F40" s="147"/>
      <c r="G40" s="107"/>
      <c r="H40" s="107"/>
      <c r="I40" s="107"/>
      <c r="J40" s="148"/>
      <c r="K40" s="107"/>
      <c r="L40" s="107"/>
      <c r="M40" s="107"/>
      <c r="N40" s="107"/>
      <c r="O40" s="107"/>
      <c r="P40" s="107"/>
    </row>
    <row r="41" spans="1:16" s="165" customFormat="1" x14ac:dyDescent="0.25">
      <c r="A41" s="166" t="s">
        <v>1280</v>
      </c>
      <c r="B41" s="177" t="s">
        <v>1232</v>
      </c>
      <c r="C41" s="177" t="s">
        <v>860</v>
      </c>
      <c r="D41" s="169" t="s">
        <v>347</v>
      </c>
      <c r="E41" s="384">
        <v>6</v>
      </c>
      <c r="F41" s="147"/>
      <c r="G41" s="107"/>
      <c r="H41" s="107"/>
      <c r="I41" s="107"/>
      <c r="J41" s="148"/>
      <c r="K41" s="107"/>
      <c r="L41" s="107"/>
      <c r="M41" s="107"/>
      <c r="N41" s="107"/>
      <c r="O41" s="107"/>
      <c r="P41" s="107"/>
    </row>
    <row r="42" spans="1:16" s="165" customFormat="1" x14ac:dyDescent="0.25">
      <c r="A42" s="166" t="s">
        <v>1281</v>
      </c>
      <c r="B42" s="177" t="s">
        <v>1232</v>
      </c>
      <c r="C42" s="177" t="s">
        <v>1439</v>
      </c>
      <c r="D42" s="169" t="s">
        <v>347</v>
      </c>
      <c r="E42" s="384">
        <v>3</v>
      </c>
      <c r="F42" s="147"/>
      <c r="G42" s="107"/>
      <c r="H42" s="107"/>
      <c r="I42" s="107"/>
      <c r="J42" s="148"/>
      <c r="K42" s="107"/>
      <c r="L42" s="107"/>
      <c r="M42" s="107"/>
      <c r="N42" s="107"/>
      <c r="O42" s="107"/>
      <c r="P42" s="107"/>
    </row>
    <row r="43" spans="1:16" s="165" customFormat="1" x14ac:dyDescent="0.25">
      <c r="A43" s="166" t="s">
        <v>1282</v>
      </c>
      <c r="B43" s="177" t="s">
        <v>1258</v>
      </c>
      <c r="C43" s="177" t="s">
        <v>858</v>
      </c>
      <c r="D43" s="169" t="s">
        <v>347</v>
      </c>
      <c r="E43" s="227">
        <v>1</v>
      </c>
      <c r="F43" s="147"/>
      <c r="G43" s="107"/>
      <c r="H43" s="107"/>
      <c r="I43" s="107"/>
      <c r="J43" s="148"/>
      <c r="K43" s="107"/>
      <c r="L43" s="107"/>
      <c r="M43" s="107"/>
      <c r="N43" s="107"/>
      <c r="O43" s="107"/>
      <c r="P43" s="107"/>
    </row>
    <row r="44" spans="1:16" s="165" customFormat="1" x14ac:dyDescent="0.25">
      <c r="A44" s="166" t="s">
        <v>1283</v>
      </c>
      <c r="B44" s="177" t="s">
        <v>1258</v>
      </c>
      <c r="C44" s="177" t="s">
        <v>926</v>
      </c>
      <c r="D44" s="169" t="s">
        <v>347</v>
      </c>
      <c r="E44" s="227">
        <v>2</v>
      </c>
      <c r="F44" s="147"/>
      <c r="G44" s="107"/>
      <c r="H44" s="107"/>
      <c r="I44" s="107"/>
      <c r="J44" s="148"/>
      <c r="K44" s="107"/>
      <c r="L44" s="107"/>
      <c r="M44" s="107"/>
      <c r="N44" s="107"/>
      <c r="O44" s="107"/>
      <c r="P44" s="107"/>
    </row>
    <row r="45" spans="1:16" s="165" customFormat="1" x14ac:dyDescent="0.25">
      <c r="A45" s="166" t="s">
        <v>1282</v>
      </c>
      <c r="B45" s="385" t="s">
        <v>1258</v>
      </c>
      <c r="C45" s="385" t="s">
        <v>879</v>
      </c>
      <c r="D45" s="386" t="s">
        <v>347</v>
      </c>
      <c r="E45" s="384">
        <v>2</v>
      </c>
      <c r="F45" s="147"/>
      <c r="G45" s="107"/>
      <c r="H45" s="107"/>
      <c r="I45" s="107"/>
      <c r="J45" s="148"/>
      <c r="K45" s="107"/>
      <c r="L45" s="107"/>
      <c r="M45" s="107"/>
      <c r="N45" s="107"/>
      <c r="O45" s="107"/>
      <c r="P45" s="107"/>
    </row>
    <row r="46" spans="1:16" s="165" customFormat="1" x14ac:dyDescent="0.25">
      <c r="A46" s="166" t="s">
        <v>1284</v>
      </c>
      <c r="B46" s="177" t="s">
        <v>1258</v>
      </c>
      <c r="C46" s="177" t="s">
        <v>893</v>
      </c>
      <c r="D46" s="169" t="s">
        <v>347</v>
      </c>
      <c r="E46" s="208">
        <v>1</v>
      </c>
      <c r="F46" s="147"/>
      <c r="G46" s="107"/>
      <c r="H46" s="107"/>
      <c r="I46" s="107"/>
      <c r="J46" s="148"/>
      <c r="K46" s="107"/>
      <c r="L46" s="107"/>
      <c r="M46" s="107"/>
      <c r="N46" s="107"/>
      <c r="O46" s="107"/>
      <c r="P46" s="107"/>
    </row>
    <row r="47" spans="1:16" s="165" customFormat="1" x14ac:dyDescent="0.25">
      <c r="A47" s="166" t="s">
        <v>1285</v>
      </c>
      <c r="B47" s="177" t="s">
        <v>1258</v>
      </c>
      <c r="C47" s="177" t="s">
        <v>860</v>
      </c>
      <c r="D47" s="169" t="s">
        <v>347</v>
      </c>
      <c r="E47" s="208">
        <v>2</v>
      </c>
      <c r="F47" s="147"/>
      <c r="G47" s="107"/>
      <c r="H47" s="107"/>
      <c r="I47" s="107"/>
      <c r="J47" s="148"/>
      <c r="K47" s="107"/>
      <c r="L47" s="107"/>
      <c r="M47" s="107"/>
      <c r="N47" s="107"/>
      <c r="O47" s="107"/>
      <c r="P47" s="107"/>
    </row>
    <row r="48" spans="1:16" s="165" customFormat="1" x14ac:dyDescent="0.25">
      <c r="A48" s="166" t="s">
        <v>1286</v>
      </c>
      <c r="B48" s="177" t="s">
        <v>1440</v>
      </c>
      <c r="C48" s="177" t="s">
        <v>1439</v>
      </c>
      <c r="D48" s="169" t="s">
        <v>347</v>
      </c>
      <c r="E48" s="208">
        <v>1</v>
      </c>
      <c r="F48" s="147"/>
      <c r="G48" s="107"/>
      <c r="H48" s="107"/>
      <c r="I48" s="107"/>
      <c r="J48" s="148"/>
      <c r="K48" s="107"/>
      <c r="L48" s="107"/>
      <c r="M48" s="107"/>
      <c r="N48" s="107"/>
      <c r="O48" s="107"/>
      <c r="P48" s="107"/>
    </row>
    <row r="49" spans="1:16" s="165" customFormat="1" x14ac:dyDescent="0.25">
      <c r="A49" s="166" t="s">
        <v>1287</v>
      </c>
      <c r="B49" s="177" t="s">
        <v>1441</v>
      </c>
      <c r="C49" s="177" t="s">
        <v>856</v>
      </c>
      <c r="D49" s="169" t="s">
        <v>347</v>
      </c>
      <c r="E49" s="208">
        <v>7</v>
      </c>
      <c r="F49" s="147"/>
      <c r="G49" s="107"/>
      <c r="H49" s="107"/>
      <c r="I49" s="107"/>
      <c r="J49" s="148"/>
      <c r="K49" s="107"/>
      <c r="L49" s="107"/>
      <c r="M49" s="107"/>
      <c r="N49" s="107"/>
      <c r="O49" s="107"/>
      <c r="P49" s="107"/>
    </row>
    <row r="50" spans="1:16" s="165" customFormat="1" x14ac:dyDescent="0.25">
      <c r="A50" s="166" t="s">
        <v>1288</v>
      </c>
      <c r="B50" s="177" t="s">
        <v>1234</v>
      </c>
      <c r="C50" s="177" t="s">
        <v>856</v>
      </c>
      <c r="D50" s="169" t="s">
        <v>347</v>
      </c>
      <c r="E50" s="208">
        <v>6</v>
      </c>
      <c r="F50" s="147"/>
      <c r="G50" s="107"/>
      <c r="H50" s="107"/>
      <c r="I50" s="107"/>
      <c r="J50" s="148"/>
      <c r="K50" s="107"/>
      <c r="L50" s="107"/>
      <c r="M50" s="107"/>
      <c r="N50" s="107"/>
      <c r="O50" s="107"/>
      <c r="P50" s="107"/>
    </row>
    <row r="51" spans="1:16" s="165" customFormat="1" x14ac:dyDescent="0.25">
      <c r="A51" s="166" t="s">
        <v>1289</v>
      </c>
      <c r="B51" s="177" t="s">
        <v>1442</v>
      </c>
      <c r="C51" s="177" t="s">
        <v>1443</v>
      </c>
      <c r="D51" s="169" t="s">
        <v>347</v>
      </c>
      <c r="E51" s="208">
        <v>1</v>
      </c>
      <c r="F51" s="147"/>
      <c r="G51" s="107"/>
      <c r="H51" s="107"/>
      <c r="I51" s="107"/>
      <c r="J51" s="148"/>
      <c r="K51" s="107"/>
      <c r="L51" s="107"/>
      <c r="M51" s="107"/>
      <c r="N51" s="107"/>
      <c r="O51" s="107"/>
      <c r="P51" s="107"/>
    </row>
    <row r="52" spans="1:16" s="165" customFormat="1" ht="26.4" x14ac:dyDescent="0.25">
      <c r="A52" s="166" t="s">
        <v>1290</v>
      </c>
      <c r="B52" s="177" t="s">
        <v>1444</v>
      </c>
      <c r="C52" s="177" t="s">
        <v>1445</v>
      </c>
      <c r="D52" s="169" t="s">
        <v>347</v>
      </c>
      <c r="E52" s="208">
        <v>1</v>
      </c>
      <c r="F52" s="147"/>
      <c r="G52" s="107"/>
      <c r="H52" s="107"/>
      <c r="I52" s="107"/>
      <c r="J52" s="148"/>
      <c r="K52" s="107"/>
      <c r="L52" s="107"/>
      <c r="M52" s="107"/>
      <c r="N52" s="107"/>
      <c r="O52" s="107"/>
      <c r="P52" s="107"/>
    </row>
    <row r="53" spans="1:16" s="165" customFormat="1" x14ac:dyDescent="0.25">
      <c r="A53" s="166" t="s">
        <v>1291</v>
      </c>
      <c r="B53" s="177" t="s">
        <v>1446</v>
      </c>
      <c r="C53" s="177" t="s">
        <v>1447</v>
      </c>
      <c r="D53" s="169" t="s">
        <v>347</v>
      </c>
      <c r="E53" s="208">
        <v>1</v>
      </c>
      <c r="F53" s="147"/>
      <c r="G53" s="107"/>
      <c r="H53" s="107"/>
      <c r="I53" s="107"/>
      <c r="J53" s="148"/>
      <c r="K53" s="107"/>
      <c r="L53" s="107"/>
      <c r="M53" s="107"/>
      <c r="N53" s="107"/>
      <c r="O53" s="107"/>
      <c r="P53" s="107"/>
    </row>
    <row r="54" spans="1:16" s="165" customFormat="1" ht="26.4" x14ac:dyDescent="0.25">
      <c r="A54" s="166" t="s">
        <v>1292</v>
      </c>
      <c r="B54" s="167" t="s">
        <v>1448</v>
      </c>
      <c r="C54" s="185" t="s">
        <v>903</v>
      </c>
      <c r="D54" s="175" t="s">
        <v>56</v>
      </c>
      <c r="E54" s="227">
        <v>10</v>
      </c>
      <c r="F54" s="147"/>
      <c r="G54" s="107"/>
      <c r="H54" s="107"/>
      <c r="I54" s="107"/>
      <c r="J54" s="148"/>
      <c r="K54" s="107"/>
      <c r="L54" s="107"/>
      <c r="M54" s="107"/>
      <c r="N54" s="107"/>
      <c r="O54" s="107"/>
      <c r="P54" s="107"/>
    </row>
    <row r="55" spans="1:16" s="165" customFormat="1" ht="26.4" x14ac:dyDescent="0.25">
      <c r="A55" s="166" t="s">
        <v>1293</v>
      </c>
      <c r="B55" s="168" t="s">
        <v>1448</v>
      </c>
      <c r="C55" s="168" t="s">
        <v>905</v>
      </c>
      <c r="D55" s="169" t="s">
        <v>56</v>
      </c>
      <c r="E55" s="208">
        <v>10</v>
      </c>
      <c r="F55" s="147"/>
      <c r="G55" s="107"/>
      <c r="H55" s="107"/>
      <c r="I55" s="107"/>
      <c r="J55" s="148"/>
      <c r="K55" s="107"/>
      <c r="L55" s="107"/>
      <c r="M55" s="107"/>
      <c r="N55" s="107"/>
      <c r="O55" s="107"/>
      <c r="P55" s="107"/>
    </row>
    <row r="56" spans="1:16" s="165" customFormat="1" ht="26.4" x14ac:dyDescent="0.25">
      <c r="A56" s="166" t="s">
        <v>1294</v>
      </c>
      <c r="B56" s="168" t="s">
        <v>1242</v>
      </c>
      <c r="C56" s="168" t="s">
        <v>1268</v>
      </c>
      <c r="D56" s="169" t="s">
        <v>56</v>
      </c>
      <c r="E56" s="208">
        <v>8</v>
      </c>
      <c r="F56" s="147"/>
      <c r="G56" s="107"/>
      <c r="H56" s="107"/>
      <c r="I56" s="107"/>
      <c r="J56" s="148"/>
      <c r="K56" s="107"/>
      <c r="L56" s="107"/>
      <c r="M56" s="107"/>
      <c r="N56" s="107"/>
      <c r="O56" s="107"/>
      <c r="P56" s="107"/>
    </row>
    <row r="57" spans="1:16" s="165" customFormat="1" ht="26.4" x14ac:dyDescent="0.25">
      <c r="A57" s="166" t="s">
        <v>1295</v>
      </c>
      <c r="B57" s="168" t="s">
        <v>1242</v>
      </c>
      <c r="C57" s="168" t="s">
        <v>1244</v>
      </c>
      <c r="D57" s="169" t="s">
        <v>56</v>
      </c>
      <c r="E57" s="208">
        <v>10</v>
      </c>
      <c r="F57" s="147"/>
      <c r="G57" s="107"/>
      <c r="H57" s="107"/>
      <c r="I57" s="107"/>
      <c r="J57" s="148"/>
      <c r="K57" s="107"/>
      <c r="L57" s="107"/>
      <c r="M57" s="107"/>
      <c r="N57" s="107"/>
      <c r="O57" s="107"/>
      <c r="P57" s="107"/>
    </row>
    <row r="58" spans="1:16" s="165" customFormat="1" ht="26.4" x14ac:dyDescent="0.25">
      <c r="A58" s="166" t="s">
        <v>1296</v>
      </c>
      <c r="B58" s="168" t="s">
        <v>1242</v>
      </c>
      <c r="C58" s="168" t="s">
        <v>1449</v>
      </c>
      <c r="D58" s="169" t="s">
        <v>56</v>
      </c>
      <c r="E58" s="208">
        <v>15</v>
      </c>
      <c r="F58" s="147"/>
      <c r="G58" s="107"/>
      <c r="H58" s="107"/>
      <c r="I58" s="107"/>
      <c r="J58" s="148"/>
      <c r="K58" s="107"/>
      <c r="L58" s="107"/>
      <c r="M58" s="107"/>
      <c r="N58" s="107"/>
      <c r="O58" s="107"/>
      <c r="P58" s="107"/>
    </row>
    <row r="59" spans="1:16" s="165" customFormat="1" ht="26.4" x14ac:dyDescent="0.25">
      <c r="A59" s="166" t="s">
        <v>1616</v>
      </c>
      <c r="B59" s="168" t="s">
        <v>1450</v>
      </c>
      <c r="C59" s="168" t="s">
        <v>1439</v>
      </c>
      <c r="D59" s="169" t="s">
        <v>56</v>
      </c>
      <c r="E59" s="208">
        <v>25</v>
      </c>
      <c r="F59" s="147"/>
      <c r="G59" s="107"/>
      <c r="H59" s="107"/>
      <c r="I59" s="107"/>
      <c r="J59" s="148"/>
      <c r="K59" s="107"/>
      <c r="L59" s="107"/>
      <c r="M59" s="107"/>
      <c r="N59" s="107"/>
      <c r="O59" s="107"/>
      <c r="P59" s="107"/>
    </row>
    <row r="60" spans="1:16" s="165" customFormat="1" ht="26.4" x14ac:dyDescent="0.25">
      <c r="A60" s="166" t="s">
        <v>1617</v>
      </c>
      <c r="B60" s="168" t="s">
        <v>1451</v>
      </c>
      <c r="C60" s="168" t="s">
        <v>1452</v>
      </c>
      <c r="D60" s="169" t="s">
        <v>56</v>
      </c>
      <c r="E60" s="208">
        <v>8</v>
      </c>
      <c r="F60" s="147"/>
      <c r="G60" s="107"/>
      <c r="H60" s="107"/>
      <c r="I60" s="107"/>
      <c r="J60" s="148"/>
      <c r="K60" s="107"/>
      <c r="L60" s="107"/>
      <c r="M60" s="107"/>
      <c r="N60" s="107"/>
      <c r="O60" s="107"/>
      <c r="P60" s="107"/>
    </row>
    <row r="61" spans="1:16" s="165" customFormat="1" ht="26.4" x14ac:dyDescent="0.25">
      <c r="A61" s="166" t="s">
        <v>1618</v>
      </c>
      <c r="B61" s="168" t="s">
        <v>1451</v>
      </c>
      <c r="C61" s="168" t="s">
        <v>1453</v>
      </c>
      <c r="D61" s="169" t="s">
        <v>56</v>
      </c>
      <c r="E61" s="208">
        <v>10</v>
      </c>
      <c r="F61" s="147"/>
      <c r="G61" s="107"/>
      <c r="H61" s="107"/>
      <c r="I61" s="107"/>
      <c r="J61" s="148"/>
      <c r="K61" s="107"/>
      <c r="L61" s="107"/>
      <c r="M61" s="107"/>
      <c r="N61" s="107"/>
      <c r="O61" s="107"/>
      <c r="P61" s="107"/>
    </row>
    <row r="62" spans="1:16" s="165" customFormat="1" ht="26.4" x14ac:dyDescent="0.25">
      <c r="A62" s="166" t="s">
        <v>1619</v>
      </c>
      <c r="B62" s="168" t="s">
        <v>1451</v>
      </c>
      <c r="C62" s="168" t="s">
        <v>1454</v>
      </c>
      <c r="D62" s="169" t="s">
        <v>56</v>
      </c>
      <c r="E62" s="208">
        <v>15</v>
      </c>
      <c r="F62" s="147"/>
      <c r="G62" s="107"/>
      <c r="H62" s="107"/>
      <c r="I62" s="107"/>
      <c r="J62" s="148"/>
      <c r="K62" s="107"/>
      <c r="L62" s="107"/>
      <c r="M62" s="107"/>
      <c r="N62" s="107"/>
      <c r="O62" s="107"/>
      <c r="P62" s="107"/>
    </row>
    <row r="63" spans="1:16" s="165" customFormat="1" ht="26.4" x14ac:dyDescent="0.25">
      <c r="A63" s="166" t="s">
        <v>1620</v>
      </c>
      <c r="B63" s="167" t="s">
        <v>1451</v>
      </c>
      <c r="C63" s="185" t="s">
        <v>1455</v>
      </c>
      <c r="D63" s="175" t="s">
        <v>56</v>
      </c>
      <c r="E63" s="227">
        <v>25</v>
      </c>
      <c r="F63" s="147"/>
      <c r="G63" s="107"/>
      <c r="H63" s="107"/>
      <c r="I63" s="107"/>
      <c r="J63" s="148"/>
      <c r="K63" s="107"/>
      <c r="L63" s="107"/>
      <c r="M63" s="107"/>
      <c r="N63" s="107"/>
      <c r="O63" s="107"/>
      <c r="P63" s="107"/>
    </row>
    <row r="64" spans="1:16" s="165" customFormat="1" x14ac:dyDescent="0.25">
      <c r="A64" s="166" t="s">
        <v>1621</v>
      </c>
      <c r="B64" s="168" t="s">
        <v>1456</v>
      </c>
      <c r="C64" s="168" t="s">
        <v>1457</v>
      </c>
      <c r="D64" s="169" t="s">
        <v>59</v>
      </c>
      <c r="E64" s="208">
        <v>1</v>
      </c>
      <c r="F64" s="147"/>
      <c r="G64" s="107"/>
      <c r="H64" s="107"/>
      <c r="I64" s="107"/>
      <c r="J64" s="148"/>
      <c r="K64" s="107"/>
      <c r="L64" s="107"/>
      <c r="M64" s="107"/>
      <c r="N64" s="107"/>
      <c r="O64" s="107"/>
      <c r="P64" s="107"/>
    </row>
    <row r="65" spans="1:16" s="165" customFormat="1" x14ac:dyDescent="0.25">
      <c r="A65" s="166" t="s">
        <v>1622</v>
      </c>
      <c r="B65" s="168" t="s">
        <v>1458</v>
      </c>
      <c r="C65" s="168" t="s">
        <v>1459</v>
      </c>
      <c r="D65" s="169" t="s">
        <v>59</v>
      </c>
      <c r="E65" s="208">
        <v>1</v>
      </c>
      <c r="F65" s="147"/>
      <c r="G65" s="107"/>
      <c r="H65" s="107"/>
      <c r="I65" s="107"/>
      <c r="J65" s="148"/>
      <c r="K65" s="107"/>
      <c r="L65" s="107"/>
      <c r="M65" s="107"/>
      <c r="N65" s="107"/>
      <c r="O65" s="107"/>
      <c r="P65" s="107"/>
    </row>
    <row r="66" spans="1:16" s="165" customFormat="1" ht="26.4" x14ac:dyDescent="0.25">
      <c r="A66" s="166" t="s">
        <v>1623</v>
      </c>
      <c r="B66" s="167" t="s">
        <v>1460</v>
      </c>
      <c r="C66" s="167"/>
      <c r="D66" s="169" t="s">
        <v>1613</v>
      </c>
      <c r="E66" s="208">
        <v>1</v>
      </c>
      <c r="F66" s="147"/>
      <c r="G66" s="107"/>
      <c r="H66" s="107"/>
      <c r="I66" s="107"/>
      <c r="J66" s="148"/>
      <c r="K66" s="107"/>
      <c r="L66" s="107"/>
      <c r="M66" s="107"/>
      <c r="N66" s="107"/>
      <c r="O66" s="107"/>
      <c r="P66" s="107"/>
    </row>
    <row r="67" spans="1:16" s="165" customFormat="1" x14ac:dyDescent="0.25">
      <c r="A67" s="166" t="s">
        <v>1624</v>
      </c>
      <c r="B67" s="168" t="s">
        <v>718</v>
      </c>
      <c r="C67" s="168"/>
      <c r="D67" s="169" t="s">
        <v>59</v>
      </c>
      <c r="E67" s="208">
        <v>1</v>
      </c>
      <c r="F67" s="147"/>
      <c r="G67" s="107"/>
      <c r="H67" s="107"/>
      <c r="I67" s="107"/>
      <c r="J67" s="148"/>
      <c r="K67" s="107"/>
      <c r="L67" s="107"/>
      <c r="M67" s="107"/>
      <c r="N67" s="107"/>
      <c r="O67" s="107"/>
      <c r="P67" s="107"/>
    </row>
    <row r="68" spans="1:16" s="165" customFormat="1" ht="52.8" x14ac:dyDescent="0.25">
      <c r="A68" s="166" t="s">
        <v>1625</v>
      </c>
      <c r="B68" s="193" t="s">
        <v>1297</v>
      </c>
      <c r="C68" s="168"/>
      <c r="D68" s="169" t="s">
        <v>59</v>
      </c>
      <c r="E68" s="208">
        <v>1</v>
      </c>
      <c r="F68" s="147"/>
      <c r="G68" s="107"/>
      <c r="H68" s="107"/>
      <c r="I68" s="107"/>
      <c r="J68" s="148"/>
      <c r="K68" s="107"/>
      <c r="L68" s="107"/>
      <c r="M68" s="107"/>
      <c r="N68" s="107"/>
      <c r="O68" s="107"/>
      <c r="P68" s="107"/>
    </row>
    <row r="69" spans="1:16" s="165" customFormat="1" ht="26.4" x14ac:dyDescent="0.25">
      <c r="A69" s="191" t="s">
        <v>687</v>
      </c>
      <c r="B69" s="190" t="s">
        <v>1461</v>
      </c>
      <c r="C69" s="168"/>
      <c r="D69" s="169"/>
      <c r="E69" s="208"/>
      <c r="F69" s="147"/>
      <c r="G69" s="107"/>
      <c r="H69" s="107"/>
      <c r="I69" s="107"/>
      <c r="J69" s="148"/>
      <c r="K69" s="107"/>
      <c r="L69" s="107"/>
      <c r="M69" s="107"/>
      <c r="N69" s="107"/>
      <c r="O69" s="107"/>
      <c r="P69" s="107"/>
    </row>
    <row r="70" spans="1:16" s="165" customFormat="1" ht="26.4" x14ac:dyDescent="0.25">
      <c r="A70" s="166" t="s">
        <v>69</v>
      </c>
      <c r="B70" s="167" t="s">
        <v>1448</v>
      </c>
      <c r="C70" s="167" t="s">
        <v>902</v>
      </c>
      <c r="D70" s="169" t="s">
        <v>56</v>
      </c>
      <c r="E70" s="208">
        <v>8</v>
      </c>
      <c r="F70" s="147"/>
      <c r="G70" s="107"/>
      <c r="H70" s="107"/>
      <c r="I70" s="107"/>
      <c r="J70" s="148"/>
      <c r="K70" s="107"/>
      <c r="L70" s="107"/>
      <c r="M70" s="107"/>
      <c r="N70" s="107"/>
      <c r="O70" s="107"/>
      <c r="P70" s="107"/>
    </row>
    <row r="71" spans="1:16" s="165" customFormat="1" ht="26.4" x14ac:dyDescent="0.25">
      <c r="A71" s="166" t="s">
        <v>71</v>
      </c>
      <c r="B71" s="168" t="s">
        <v>1448</v>
      </c>
      <c r="C71" s="168" t="s">
        <v>903</v>
      </c>
      <c r="D71" s="169" t="s">
        <v>56</v>
      </c>
      <c r="E71" s="208">
        <v>305</v>
      </c>
      <c r="F71" s="147"/>
      <c r="G71" s="107"/>
      <c r="H71" s="107"/>
      <c r="I71" s="107"/>
      <c r="J71" s="148"/>
      <c r="K71" s="107"/>
      <c r="L71" s="107"/>
      <c r="M71" s="107"/>
      <c r="N71" s="107"/>
      <c r="O71" s="107"/>
      <c r="P71" s="107"/>
    </row>
    <row r="72" spans="1:16" s="165" customFormat="1" ht="26.4" x14ac:dyDescent="0.25">
      <c r="A72" s="166" t="s">
        <v>73</v>
      </c>
      <c r="B72" s="168" t="s">
        <v>1448</v>
      </c>
      <c r="C72" s="168" t="s">
        <v>904</v>
      </c>
      <c r="D72" s="169" t="s">
        <v>56</v>
      </c>
      <c r="E72" s="208">
        <v>110</v>
      </c>
      <c r="F72" s="147"/>
      <c r="G72" s="107"/>
      <c r="H72" s="107"/>
      <c r="I72" s="107"/>
      <c r="J72" s="148"/>
      <c r="K72" s="107"/>
      <c r="L72" s="107"/>
      <c r="M72" s="107"/>
      <c r="N72" s="107"/>
      <c r="O72" s="107"/>
      <c r="P72" s="107"/>
    </row>
    <row r="73" spans="1:16" s="165" customFormat="1" ht="26.4" x14ac:dyDescent="0.25">
      <c r="A73" s="166" t="s">
        <v>76</v>
      </c>
      <c r="B73" s="168" t="s">
        <v>1242</v>
      </c>
      <c r="C73" s="168" t="s">
        <v>1275</v>
      </c>
      <c r="D73" s="169" t="s">
        <v>56</v>
      </c>
      <c r="E73" s="208">
        <v>10</v>
      </c>
      <c r="F73" s="147"/>
      <c r="G73" s="107"/>
      <c r="H73" s="107"/>
      <c r="I73" s="107"/>
      <c r="J73" s="148"/>
      <c r="K73" s="107"/>
      <c r="L73" s="107"/>
      <c r="M73" s="107"/>
      <c r="N73" s="107"/>
      <c r="O73" s="107"/>
      <c r="P73" s="107"/>
    </row>
    <row r="74" spans="1:16" s="165" customFormat="1" ht="26.4" x14ac:dyDescent="0.25">
      <c r="A74" s="166" t="s">
        <v>78</v>
      </c>
      <c r="B74" s="168" t="s">
        <v>1242</v>
      </c>
      <c r="C74" s="168" t="s">
        <v>1268</v>
      </c>
      <c r="D74" s="169" t="s">
        <v>56</v>
      </c>
      <c r="E74" s="208">
        <v>10</v>
      </c>
      <c r="F74" s="147"/>
      <c r="G74" s="107"/>
      <c r="H74" s="107"/>
      <c r="I74" s="107"/>
      <c r="J74" s="148"/>
      <c r="K74" s="107"/>
      <c r="L74" s="107"/>
      <c r="M74" s="107"/>
      <c r="N74" s="107"/>
      <c r="O74" s="107"/>
      <c r="P74" s="107"/>
    </row>
    <row r="75" spans="1:16" s="165" customFormat="1" ht="26.4" x14ac:dyDescent="0.25">
      <c r="A75" s="166" t="s">
        <v>80</v>
      </c>
      <c r="B75" s="168" t="s">
        <v>1242</v>
      </c>
      <c r="C75" s="168" t="s">
        <v>1244</v>
      </c>
      <c r="D75" s="169" t="s">
        <v>56</v>
      </c>
      <c r="E75" s="208">
        <v>10</v>
      </c>
      <c r="F75" s="147"/>
      <c r="G75" s="107"/>
      <c r="H75" s="107"/>
      <c r="I75" s="107"/>
      <c r="J75" s="148"/>
      <c r="K75" s="107"/>
      <c r="L75" s="107"/>
      <c r="M75" s="107"/>
      <c r="N75" s="107"/>
      <c r="O75" s="107"/>
      <c r="P75" s="107"/>
    </row>
    <row r="76" spans="1:16" s="165" customFormat="1" ht="26.4" x14ac:dyDescent="0.25">
      <c r="A76" s="166" t="s">
        <v>82</v>
      </c>
      <c r="B76" s="168" t="s">
        <v>1242</v>
      </c>
      <c r="C76" s="168" t="s">
        <v>1449</v>
      </c>
      <c r="D76" s="169" t="s">
        <v>56</v>
      </c>
      <c r="E76" s="208">
        <v>20</v>
      </c>
      <c r="F76" s="147"/>
      <c r="G76" s="107"/>
      <c r="H76" s="107"/>
      <c r="I76" s="107"/>
      <c r="J76" s="148"/>
      <c r="K76" s="107"/>
      <c r="L76" s="107"/>
      <c r="M76" s="107"/>
      <c r="N76" s="107"/>
      <c r="O76" s="107"/>
      <c r="P76" s="107"/>
    </row>
    <row r="77" spans="1:16" s="165" customFormat="1" ht="26.4" x14ac:dyDescent="0.25">
      <c r="A77" s="166" t="s">
        <v>471</v>
      </c>
      <c r="B77" s="168" t="s">
        <v>1462</v>
      </c>
      <c r="C77" s="168" t="s">
        <v>1463</v>
      </c>
      <c r="D77" s="169" t="s">
        <v>56</v>
      </c>
      <c r="E77" s="208">
        <v>8</v>
      </c>
      <c r="F77" s="147"/>
      <c r="G77" s="107"/>
      <c r="H77" s="107"/>
      <c r="I77" s="107"/>
      <c r="J77" s="148"/>
      <c r="K77" s="107"/>
      <c r="L77" s="107"/>
      <c r="M77" s="107"/>
      <c r="N77" s="107"/>
      <c r="O77" s="107"/>
      <c r="P77" s="107"/>
    </row>
    <row r="78" spans="1:16" s="165" customFormat="1" ht="26.4" x14ac:dyDescent="0.25">
      <c r="A78" s="166" t="s">
        <v>472</v>
      </c>
      <c r="B78" s="168" t="s">
        <v>1462</v>
      </c>
      <c r="C78" s="168" t="s">
        <v>1464</v>
      </c>
      <c r="D78" s="169" t="s">
        <v>56</v>
      </c>
      <c r="E78" s="208">
        <v>305</v>
      </c>
      <c r="F78" s="147"/>
      <c r="G78" s="107"/>
      <c r="H78" s="107"/>
      <c r="I78" s="107"/>
      <c r="J78" s="148"/>
      <c r="K78" s="107"/>
      <c r="L78" s="107"/>
      <c r="M78" s="107"/>
      <c r="N78" s="107"/>
      <c r="O78" s="107"/>
      <c r="P78" s="107"/>
    </row>
    <row r="79" spans="1:16" s="165" customFormat="1" ht="26.4" x14ac:dyDescent="0.25">
      <c r="A79" s="166" t="s">
        <v>473</v>
      </c>
      <c r="B79" s="168" t="s">
        <v>1462</v>
      </c>
      <c r="C79" s="168" t="s">
        <v>1269</v>
      </c>
      <c r="D79" s="169" t="s">
        <v>56</v>
      </c>
      <c r="E79" s="208">
        <v>110</v>
      </c>
      <c r="F79" s="147"/>
      <c r="G79" s="107"/>
      <c r="H79" s="107"/>
      <c r="I79" s="107"/>
      <c r="J79" s="148"/>
      <c r="K79" s="107"/>
      <c r="L79" s="107"/>
      <c r="M79" s="107"/>
      <c r="N79" s="107"/>
      <c r="O79" s="107"/>
      <c r="P79" s="107"/>
    </row>
    <row r="80" spans="1:16" s="165" customFormat="1" ht="26.4" x14ac:dyDescent="0.25">
      <c r="A80" s="166" t="s">
        <v>474</v>
      </c>
      <c r="B80" s="168" t="s">
        <v>1451</v>
      </c>
      <c r="C80" s="168" t="s">
        <v>1465</v>
      </c>
      <c r="D80" s="169" t="s">
        <v>56</v>
      </c>
      <c r="E80" s="208">
        <v>10</v>
      </c>
      <c r="F80" s="147"/>
      <c r="G80" s="107"/>
      <c r="H80" s="107"/>
      <c r="I80" s="107"/>
      <c r="J80" s="148"/>
      <c r="K80" s="107"/>
      <c r="L80" s="107"/>
      <c r="M80" s="107"/>
      <c r="N80" s="107"/>
      <c r="O80" s="107"/>
      <c r="P80" s="107"/>
    </row>
    <row r="81" spans="1:16" s="165" customFormat="1" ht="26.4" x14ac:dyDescent="0.25">
      <c r="A81" s="166" t="s">
        <v>475</v>
      </c>
      <c r="B81" s="168" t="s">
        <v>1451</v>
      </c>
      <c r="C81" s="168" t="s">
        <v>1452</v>
      </c>
      <c r="D81" s="169" t="s">
        <v>56</v>
      </c>
      <c r="E81" s="208">
        <v>10</v>
      </c>
      <c r="F81" s="147"/>
      <c r="G81" s="107"/>
      <c r="H81" s="107"/>
      <c r="I81" s="107"/>
      <c r="J81" s="148"/>
      <c r="K81" s="107"/>
      <c r="L81" s="107"/>
      <c r="M81" s="107"/>
      <c r="N81" s="107"/>
      <c r="O81" s="107"/>
      <c r="P81" s="107"/>
    </row>
    <row r="82" spans="1:16" s="165" customFormat="1" ht="26.4" x14ac:dyDescent="0.25">
      <c r="A82" s="166" t="s">
        <v>476</v>
      </c>
      <c r="B82" s="168" t="s">
        <v>1451</v>
      </c>
      <c r="C82" s="168" t="s">
        <v>1453</v>
      </c>
      <c r="D82" s="169" t="s">
        <v>56</v>
      </c>
      <c r="E82" s="208">
        <v>10</v>
      </c>
      <c r="F82" s="147"/>
      <c r="G82" s="107"/>
      <c r="H82" s="107"/>
      <c r="I82" s="107"/>
      <c r="J82" s="148"/>
      <c r="K82" s="107"/>
      <c r="L82" s="107"/>
      <c r="M82" s="107"/>
      <c r="N82" s="107"/>
      <c r="O82" s="107"/>
      <c r="P82" s="107"/>
    </row>
    <row r="83" spans="1:16" s="165" customFormat="1" ht="26.4" x14ac:dyDescent="0.25">
      <c r="A83" s="166" t="s">
        <v>477</v>
      </c>
      <c r="B83" s="168" t="s">
        <v>1451</v>
      </c>
      <c r="C83" s="168" t="s">
        <v>1454</v>
      </c>
      <c r="D83" s="169" t="s">
        <v>56</v>
      </c>
      <c r="E83" s="208">
        <v>20</v>
      </c>
      <c r="F83" s="147"/>
      <c r="G83" s="107"/>
      <c r="H83" s="107"/>
      <c r="I83" s="107"/>
      <c r="J83" s="148"/>
      <c r="K83" s="107"/>
      <c r="L83" s="107"/>
      <c r="M83" s="107"/>
      <c r="N83" s="107"/>
      <c r="O83" s="107"/>
      <c r="P83" s="107"/>
    </row>
    <row r="84" spans="1:16" s="165" customFormat="1" ht="52.8" x14ac:dyDescent="0.25">
      <c r="A84" s="166" t="s">
        <v>478</v>
      </c>
      <c r="B84" s="387" t="s">
        <v>2800</v>
      </c>
      <c r="C84" s="387" t="s">
        <v>2798</v>
      </c>
      <c r="D84" s="386" t="s">
        <v>59</v>
      </c>
      <c r="E84" s="383">
        <v>1</v>
      </c>
      <c r="F84" s="147"/>
      <c r="G84" s="107"/>
      <c r="H84" s="107"/>
      <c r="I84" s="107"/>
      <c r="J84" s="148"/>
      <c r="K84" s="107"/>
      <c r="L84" s="107"/>
      <c r="M84" s="107"/>
      <c r="N84" s="107"/>
      <c r="O84" s="107"/>
      <c r="P84" s="107"/>
    </row>
    <row r="85" spans="1:16" s="165" customFormat="1" ht="52.8" x14ac:dyDescent="0.25">
      <c r="A85" s="166" t="s">
        <v>479</v>
      </c>
      <c r="B85" s="387" t="s">
        <v>2800</v>
      </c>
      <c r="C85" s="387" t="s">
        <v>2799</v>
      </c>
      <c r="D85" s="386" t="s">
        <v>59</v>
      </c>
      <c r="E85" s="383">
        <v>2</v>
      </c>
      <c r="F85" s="147"/>
      <c r="G85" s="107"/>
      <c r="H85" s="107"/>
      <c r="I85" s="107"/>
      <c r="J85" s="148"/>
      <c r="K85" s="107"/>
      <c r="L85" s="107"/>
      <c r="M85" s="107"/>
      <c r="N85" s="107"/>
      <c r="O85" s="107"/>
      <c r="P85" s="107"/>
    </row>
    <row r="86" spans="1:16" s="165" customFormat="1" x14ac:dyDescent="0.25">
      <c r="A86" s="166" t="s">
        <v>480</v>
      </c>
      <c r="B86" s="387" t="s">
        <v>2801</v>
      </c>
      <c r="C86" s="387" t="s">
        <v>2802</v>
      </c>
      <c r="D86" s="386" t="s">
        <v>347</v>
      </c>
      <c r="E86" s="383">
        <v>3</v>
      </c>
      <c r="F86" s="147"/>
      <c r="G86" s="107"/>
      <c r="H86" s="107"/>
      <c r="I86" s="107"/>
      <c r="J86" s="148"/>
      <c r="K86" s="107"/>
      <c r="L86" s="107"/>
      <c r="M86" s="107"/>
      <c r="N86" s="107"/>
      <c r="O86" s="107"/>
      <c r="P86" s="107"/>
    </row>
    <row r="87" spans="1:16" s="165" customFormat="1" x14ac:dyDescent="0.25">
      <c r="A87" s="166" t="s">
        <v>481</v>
      </c>
      <c r="B87" s="387" t="s">
        <v>2801</v>
      </c>
      <c r="C87" s="387" t="s">
        <v>2803</v>
      </c>
      <c r="D87" s="386" t="s">
        <v>347</v>
      </c>
      <c r="E87" s="383">
        <v>3</v>
      </c>
      <c r="F87" s="147"/>
      <c r="G87" s="107"/>
      <c r="H87" s="107"/>
      <c r="I87" s="107"/>
      <c r="J87" s="148"/>
      <c r="K87" s="107"/>
      <c r="L87" s="107"/>
      <c r="M87" s="107"/>
      <c r="N87" s="107"/>
      <c r="O87" s="107"/>
      <c r="P87" s="107"/>
    </row>
    <row r="88" spans="1:16" s="165" customFormat="1" x14ac:dyDescent="0.25">
      <c r="A88" s="166" t="s">
        <v>482</v>
      </c>
      <c r="B88" s="387" t="s">
        <v>2805</v>
      </c>
      <c r="C88" s="387" t="s">
        <v>2804</v>
      </c>
      <c r="D88" s="386" t="s">
        <v>347</v>
      </c>
      <c r="E88" s="383">
        <v>3</v>
      </c>
      <c r="F88" s="147"/>
      <c r="G88" s="107"/>
      <c r="H88" s="107"/>
      <c r="I88" s="107"/>
      <c r="J88" s="148"/>
      <c r="K88" s="107"/>
      <c r="L88" s="107"/>
      <c r="M88" s="107"/>
      <c r="N88" s="107"/>
      <c r="O88" s="107"/>
      <c r="P88" s="107"/>
    </row>
    <row r="89" spans="1:16" s="165" customFormat="1" ht="26.4" x14ac:dyDescent="0.25">
      <c r="A89" s="166" t="s">
        <v>483</v>
      </c>
      <c r="B89" s="387" t="s">
        <v>1448</v>
      </c>
      <c r="C89" s="387" t="s">
        <v>900</v>
      </c>
      <c r="D89" s="386" t="s">
        <v>56</v>
      </c>
      <c r="E89" s="383">
        <v>21</v>
      </c>
      <c r="F89" s="147"/>
      <c r="G89" s="107"/>
      <c r="H89" s="107"/>
      <c r="I89" s="107"/>
      <c r="J89" s="148"/>
      <c r="K89" s="107"/>
      <c r="L89" s="107"/>
      <c r="M89" s="107"/>
      <c r="N89" s="107"/>
      <c r="O89" s="107"/>
      <c r="P89" s="107"/>
    </row>
    <row r="90" spans="1:16" s="165" customFormat="1" ht="26.4" x14ac:dyDescent="0.25">
      <c r="A90" s="166" t="s">
        <v>484</v>
      </c>
      <c r="B90" s="387" t="s">
        <v>1448</v>
      </c>
      <c r="C90" s="387" t="s">
        <v>902</v>
      </c>
      <c r="D90" s="386" t="s">
        <v>56</v>
      </c>
      <c r="E90" s="383">
        <v>15</v>
      </c>
      <c r="F90" s="147"/>
      <c r="G90" s="107"/>
      <c r="H90" s="107"/>
      <c r="I90" s="107"/>
      <c r="J90" s="148"/>
      <c r="K90" s="107"/>
      <c r="L90" s="107"/>
      <c r="M90" s="107"/>
      <c r="N90" s="107"/>
      <c r="O90" s="107"/>
      <c r="P90" s="107"/>
    </row>
    <row r="91" spans="1:16" s="165" customFormat="1" ht="26.4" x14ac:dyDescent="0.25">
      <c r="A91" s="166" t="s">
        <v>485</v>
      </c>
      <c r="B91" s="387" t="s">
        <v>2806</v>
      </c>
      <c r="C91" s="387" t="s">
        <v>1463</v>
      </c>
      <c r="D91" s="386" t="s">
        <v>56</v>
      </c>
      <c r="E91" s="383">
        <v>36</v>
      </c>
      <c r="F91" s="147"/>
      <c r="G91" s="107"/>
      <c r="H91" s="107"/>
      <c r="I91" s="107"/>
      <c r="J91" s="148"/>
      <c r="K91" s="107"/>
      <c r="L91" s="107"/>
      <c r="M91" s="107"/>
      <c r="N91" s="107"/>
      <c r="O91" s="107"/>
      <c r="P91" s="107"/>
    </row>
    <row r="92" spans="1:16" s="165" customFormat="1" x14ac:dyDescent="0.25">
      <c r="A92" s="166" t="s">
        <v>486</v>
      </c>
      <c r="B92" s="168" t="s">
        <v>718</v>
      </c>
      <c r="C92" s="168"/>
      <c r="D92" s="169" t="s">
        <v>59</v>
      </c>
      <c r="E92" s="208">
        <v>1</v>
      </c>
      <c r="F92" s="147"/>
      <c r="G92" s="107"/>
      <c r="H92" s="107"/>
      <c r="I92" s="107"/>
      <c r="J92" s="148"/>
      <c r="K92" s="107"/>
      <c r="L92" s="107"/>
      <c r="M92" s="107"/>
      <c r="N92" s="107"/>
      <c r="O92" s="107"/>
      <c r="P92" s="107"/>
    </row>
    <row r="93" spans="1:16" s="165" customFormat="1" ht="52.8" x14ac:dyDescent="0.25">
      <c r="A93" s="166" t="s">
        <v>487</v>
      </c>
      <c r="B93" s="193" t="s">
        <v>1297</v>
      </c>
      <c r="C93" s="168"/>
      <c r="D93" s="169" t="s">
        <v>59</v>
      </c>
      <c r="E93" s="208">
        <v>1</v>
      </c>
      <c r="F93" s="147"/>
      <c r="G93" s="107"/>
      <c r="H93" s="107"/>
      <c r="I93" s="107"/>
      <c r="J93" s="148"/>
      <c r="K93" s="107"/>
      <c r="L93" s="107"/>
      <c r="M93" s="107"/>
      <c r="N93" s="107"/>
      <c r="O93" s="107"/>
      <c r="P93" s="107"/>
    </row>
    <row r="94" spans="1:16" s="165" customFormat="1" x14ac:dyDescent="0.25">
      <c r="A94" s="191" t="s">
        <v>689</v>
      </c>
      <c r="B94" s="190" t="s">
        <v>1466</v>
      </c>
      <c r="C94" s="168"/>
      <c r="D94" s="169"/>
      <c r="E94" s="208"/>
      <c r="F94" s="147"/>
      <c r="G94" s="107"/>
      <c r="H94" s="107"/>
      <c r="I94" s="107"/>
      <c r="J94" s="148"/>
      <c r="K94" s="107"/>
      <c r="L94" s="107"/>
      <c r="M94" s="107"/>
      <c r="N94" s="107"/>
      <c r="O94" s="107"/>
      <c r="P94" s="107"/>
    </row>
    <row r="95" spans="1:16" s="165" customFormat="1" ht="39.6" x14ac:dyDescent="0.25">
      <c r="A95" s="166" t="s">
        <v>85</v>
      </c>
      <c r="B95" s="168" t="s">
        <v>1467</v>
      </c>
      <c r="C95" s="168" t="s">
        <v>1468</v>
      </c>
      <c r="D95" s="169" t="s">
        <v>347</v>
      </c>
      <c r="E95" s="208">
        <v>1</v>
      </c>
      <c r="F95" s="147"/>
      <c r="G95" s="107"/>
      <c r="H95" s="107"/>
      <c r="I95" s="107"/>
      <c r="J95" s="148"/>
      <c r="K95" s="107"/>
      <c r="L95" s="107"/>
      <c r="M95" s="107"/>
      <c r="N95" s="107"/>
      <c r="O95" s="107"/>
      <c r="P95" s="107"/>
    </row>
    <row r="96" spans="1:16" s="165" customFormat="1" ht="26.4" x14ac:dyDescent="0.25">
      <c r="A96" s="166" t="s">
        <v>87</v>
      </c>
      <c r="B96" s="168" t="s">
        <v>1469</v>
      </c>
      <c r="C96" s="168" t="s">
        <v>1216</v>
      </c>
      <c r="D96" s="169" t="s">
        <v>59</v>
      </c>
      <c r="E96" s="208">
        <v>1</v>
      </c>
      <c r="F96" s="147"/>
      <c r="G96" s="107"/>
      <c r="H96" s="107"/>
      <c r="I96" s="107"/>
      <c r="J96" s="148"/>
      <c r="K96" s="107"/>
      <c r="L96" s="107"/>
      <c r="M96" s="107"/>
      <c r="N96" s="107"/>
      <c r="O96" s="107"/>
      <c r="P96" s="107"/>
    </row>
    <row r="97" spans="1:16" s="165" customFormat="1" x14ac:dyDescent="0.25">
      <c r="A97" s="166" t="s">
        <v>90</v>
      </c>
      <c r="B97" s="168" t="s">
        <v>1470</v>
      </c>
      <c r="C97" s="387" t="s">
        <v>1509</v>
      </c>
      <c r="D97" s="169" t="s">
        <v>347</v>
      </c>
      <c r="E97" s="208">
        <v>1</v>
      </c>
      <c r="F97" s="147"/>
      <c r="G97" s="107"/>
      <c r="H97" s="107"/>
      <c r="I97" s="107"/>
      <c r="J97" s="148"/>
      <c r="K97" s="107"/>
      <c r="L97" s="107"/>
      <c r="M97" s="107"/>
      <c r="N97" s="107"/>
      <c r="O97" s="107"/>
      <c r="P97" s="107"/>
    </row>
    <row r="98" spans="1:16" s="165" customFormat="1" x14ac:dyDescent="0.25">
      <c r="A98" s="166" t="s">
        <v>93</v>
      </c>
      <c r="B98" s="168" t="s">
        <v>1472</v>
      </c>
      <c r="C98" s="387"/>
      <c r="D98" s="169" t="s">
        <v>1473</v>
      </c>
      <c r="E98" s="208">
        <v>1</v>
      </c>
      <c r="F98" s="147"/>
      <c r="G98" s="107"/>
      <c r="H98" s="107"/>
      <c r="I98" s="107"/>
      <c r="J98" s="148"/>
      <c r="K98" s="107"/>
      <c r="L98" s="107"/>
      <c r="M98" s="107"/>
      <c r="N98" s="107"/>
      <c r="O98" s="107"/>
      <c r="P98" s="107"/>
    </row>
    <row r="99" spans="1:16" s="165" customFormat="1" x14ac:dyDescent="0.25">
      <c r="A99" s="166" t="s">
        <v>95</v>
      </c>
      <c r="B99" s="168" t="s">
        <v>1474</v>
      </c>
      <c r="C99" s="387" t="s">
        <v>1509</v>
      </c>
      <c r="D99" s="169" t="s">
        <v>59</v>
      </c>
      <c r="E99" s="208">
        <v>1</v>
      </c>
      <c r="F99" s="147"/>
      <c r="G99" s="107"/>
      <c r="H99" s="107"/>
      <c r="I99" s="107"/>
      <c r="J99" s="148"/>
      <c r="K99" s="107"/>
      <c r="L99" s="107"/>
      <c r="M99" s="107"/>
      <c r="N99" s="107"/>
      <c r="O99" s="107"/>
      <c r="P99" s="107"/>
    </row>
    <row r="100" spans="1:16" s="165" customFormat="1" x14ac:dyDescent="0.25">
      <c r="A100" s="166" t="s">
        <v>97</v>
      </c>
      <c r="B100" s="387" t="s">
        <v>2807</v>
      </c>
      <c r="C100" s="387"/>
      <c r="D100" s="386" t="s">
        <v>347</v>
      </c>
      <c r="E100" s="383">
        <v>1</v>
      </c>
      <c r="F100" s="147"/>
      <c r="G100" s="107"/>
      <c r="H100" s="107"/>
      <c r="I100" s="107"/>
      <c r="J100" s="148"/>
      <c r="K100" s="107"/>
      <c r="L100" s="107"/>
      <c r="M100" s="107"/>
      <c r="N100" s="107"/>
      <c r="O100" s="107"/>
      <c r="P100" s="107"/>
    </row>
    <row r="101" spans="1:16" s="165" customFormat="1" x14ac:dyDescent="0.25">
      <c r="A101" s="166" t="s">
        <v>100</v>
      </c>
      <c r="B101" s="387" t="s">
        <v>2808</v>
      </c>
      <c r="C101" s="387"/>
      <c r="D101" s="386" t="s">
        <v>347</v>
      </c>
      <c r="E101" s="383">
        <v>7</v>
      </c>
      <c r="F101" s="147"/>
      <c r="G101" s="107"/>
      <c r="H101" s="107"/>
      <c r="I101" s="107"/>
      <c r="J101" s="148"/>
      <c r="K101" s="107"/>
      <c r="L101" s="107"/>
      <c r="M101" s="107"/>
      <c r="N101" s="107"/>
      <c r="O101" s="107"/>
      <c r="P101" s="107"/>
    </row>
    <row r="102" spans="1:16" s="165" customFormat="1" x14ac:dyDescent="0.25">
      <c r="A102" s="166" t="s">
        <v>101</v>
      </c>
      <c r="B102" s="168" t="s">
        <v>1475</v>
      </c>
      <c r="C102" s="168" t="s">
        <v>1476</v>
      </c>
      <c r="D102" s="169" t="s">
        <v>347</v>
      </c>
      <c r="E102" s="383">
        <v>14</v>
      </c>
      <c r="F102" s="147"/>
      <c r="G102" s="107"/>
      <c r="H102" s="107"/>
      <c r="I102" s="107"/>
      <c r="J102" s="148"/>
      <c r="K102" s="107"/>
      <c r="L102" s="107"/>
      <c r="M102" s="107"/>
      <c r="N102" s="107"/>
      <c r="O102" s="107"/>
      <c r="P102" s="107"/>
    </row>
    <row r="103" spans="1:16" s="165" customFormat="1" x14ac:dyDescent="0.25">
      <c r="A103" s="166" t="s">
        <v>102</v>
      </c>
      <c r="B103" s="167" t="s">
        <v>1477</v>
      </c>
      <c r="C103" s="167" t="s">
        <v>1478</v>
      </c>
      <c r="D103" s="169" t="s">
        <v>347</v>
      </c>
      <c r="E103" s="383">
        <v>14</v>
      </c>
      <c r="F103" s="147"/>
      <c r="G103" s="107"/>
      <c r="H103" s="107"/>
      <c r="I103" s="107"/>
      <c r="J103" s="148"/>
      <c r="K103" s="107"/>
      <c r="L103" s="107"/>
      <c r="M103" s="107"/>
      <c r="N103" s="107"/>
      <c r="O103" s="107"/>
      <c r="P103" s="107"/>
    </row>
    <row r="104" spans="1:16" s="165" customFormat="1" ht="52.8" x14ac:dyDescent="0.25">
      <c r="A104" s="166" t="s">
        <v>103</v>
      </c>
      <c r="B104" s="168" t="s">
        <v>1479</v>
      </c>
      <c r="C104" s="168" t="s">
        <v>1480</v>
      </c>
      <c r="D104" s="169" t="s">
        <v>59</v>
      </c>
      <c r="E104" s="208">
        <v>1</v>
      </c>
      <c r="F104" s="147"/>
      <c r="G104" s="107"/>
      <c r="H104" s="107"/>
      <c r="I104" s="295"/>
      <c r="J104" s="148"/>
      <c r="K104" s="107"/>
      <c r="L104" s="107"/>
      <c r="M104" s="107"/>
      <c r="N104" s="107"/>
      <c r="O104" s="107"/>
      <c r="P104" s="107"/>
    </row>
    <row r="105" spans="1:16" s="165" customFormat="1" ht="52.8" x14ac:dyDescent="0.25">
      <c r="A105" s="166" t="s">
        <v>104</v>
      </c>
      <c r="B105" s="167" t="s">
        <v>1479</v>
      </c>
      <c r="C105" s="167" t="s">
        <v>1481</v>
      </c>
      <c r="D105" s="169" t="s">
        <v>59</v>
      </c>
      <c r="E105" s="208">
        <v>1</v>
      </c>
      <c r="F105" s="147"/>
      <c r="G105" s="107"/>
      <c r="H105" s="107"/>
      <c r="I105" s="296"/>
      <c r="J105" s="148"/>
      <c r="K105" s="107"/>
      <c r="L105" s="107"/>
      <c r="M105" s="107"/>
      <c r="N105" s="107"/>
      <c r="O105" s="107"/>
      <c r="P105" s="107"/>
    </row>
    <row r="106" spans="1:16" s="165" customFormat="1" ht="52.8" x14ac:dyDescent="0.25">
      <c r="A106" s="166" t="s">
        <v>105</v>
      </c>
      <c r="B106" s="388" t="s">
        <v>1479</v>
      </c>
      <c r="C106" s="388" t="s">
        <v>2809</v>
      </c>
      <c r="D106" s="386" t="s">
        <v>59</v>
      </c>
      <c r="E106" s="383">
        <v>1</v>
      </c>
      <c r="F106" s="147"/>
      <c r="G106" s="107"/>
      <c r="H106" s="107"/>
      <c r="I106" s="296"/>
      <c r="J106" s="148"/>
      <c r="K106" s="107"/>
      <c r="L106" s="107"/>
      <c r="M106" s="107"/>
      <c r="N106" s="107"/>
      <c r="O106" s="107"/>
      <c r="P106" s="107"/>
    </row>
    <row r="107" spans="1:16" s="165" customFormat="1" ht="52.8" x14ac:dyDescent="0.25">
      <c r="A107" s="166" t="s">
        <v>106</v>
      </c>
      <c r="B107" s="177" t="s">
        <v>1479</v>
      </c>
      <c r="C107" s="177" t="s">
        <v>1482</v>
      </c>
      <c r="D107" s="169" t="s">
        <v>59</v>
      </c>
      <c r="E107" s="383">
        <v>2</v>
      </c>
      <c r="F107" s="147"/>
      <c r="G107" s="107"/>
      <c r="H107" s="107"/>
      <c r="I107" s="295"/>
      <c r="J107" s="148"/>
      <c r="K107" s="107"/>
      <c r="L107" s="107"/>
      <c r="M107" s="107"/>
      <c r="N107" s="107"/>
      <c r="O107" s="107"/>
      <c r="P107" s="107"/>
    </row>
    <row r="108" spans="1:16" s="165" customFormat="1" ht="52.8" x14ac:dyDescent="0.25">
      <c r="A108" s="166" t="s">
        <v>107</v>
      </c>
      <c r="B108" s="177" t="s">
        <v>1479</v>
      </c>
      <c r="C108" s="177" t="s">
        <v>1483</v>
      </c>
      <c r="D108" s="169" t="s">
        <v>59</v>
      </c>
      <c r="E108" s="208">
        <v>2</v>
      </c>
      <c r="F108" s="147"/>
      <c r="G108" s="107"/>
      <c r="H108" s="107"/>
      <c r="I108" s="296"/>
      <c r="J108" s="148"/>
      <c r="K108" s="107"/>
      <c r="L108" s="107"/>
      <c r="M108" s="107"/>
      <c r="N108" s="107"/>
      <c r="O108" s="107"/>
      <c r="P108" s="107"/>
    </row>
    <row r="109" spans="1:16" s="165" customFormat="1" x14ac:dyDescent="0.25">
      <c r="A109" s="166" t="s">
        <v>108</v>
      </c>
      <c r="B109" s="182" t="s">
        <v>1484</v>
      </c>
      <c r="C109" s="182" t="s">
        <v>1485</v>
      </c>
      <c r="D109" s="169" t="s">
        <v>347</v>
      </c>
      <c r="E109" s="383">
        <v>7</v>
      </c>
      <c r="F109" s="147"/>
      <c r="G109" s="107"/>
      <c r="H109" s="107"/>
      <c r="I109" s="107"/>
      <c r="J109" s="148"/>
      <c r="K109" s="107"/>
      <c r="L109" s="107"/>
      <c r="M109" s="107"/>
      <c r="N109" s="107"/>
      <c r="O109" s="107"/>
      <c r="P109" s="107"/>
    </row>
    <row r="110" spans="1:16" s="165" customFormat="1" x14ac:dyDescent="0.25">
      <c r="A110" s="166" t="s">
        <v>109</v>
      </c>
      <c r="B110" s="174" t="s">
        <v>1486</v>
      </c>
      <c r="C110" s="174" t="s">
        <v>1487</v>
      </c>
      <c r="D110" s="169" t="s">
        <v>347</v>
      </c>
      <c r="E110" s="389">
        <v>7</v>
      </c>
      <c r="F110" s="161"/>
      <c r="G110" s="107"/>
      <c r="H110" s="107"/>
      <c r="I110" s="107"/>
      <c r="J110" s="148"/>
      <c r="K110" s="107"/>
      <c r="L110" s="107"/>
      <c r="M110" s="107"/>
      <c r="N110" s="107"/>
      <c r="O110" s="107"/>
      <c r="P110" s="107"/>
    </row>
    <row r="111" spans="1:16" s="165" customFormat="1" x14ac:dyDescent="0.25">
      <c r="A111" s="166" t="s">
        <v>110</v>
      </c>
      <c r="B111" s="174" t="s">
        <v>1488</v>
      </c>
      <c r="C111" s="174"/>
      <c r="D111" s="169" t="s">
        <v>1612</v>
      </c>
      <c r="E111" s="208">
        <v>1</v>
      </c>
      <c r="F111" s="147"/>
      <c r="G111" s="107"/>
      <c r="H111" s="107"/>
      <c r="I111" s="107"/>
      <c r="J111" s="148"/>
      <c r="K111" s="107"/>
      <c r="L111" s="107"/>
      <c r="M111" s="107"/>
      <c r="N111" s="107"/>
      <c r="O111" s="107"/>
      <c r="P111" s="107"/>
    </row>
    <row r="112" spans="1:16" s="165" customFormat="1" ht="26.4" x14ac:dyDescent="0.25">
      <c r="A112" s="166" t="s">
        <v>111</v>
      </c>
      <c r="B112" s="174" t="s">
        <v>1448</v>
      </c>
      <c r="C112" s="174" t="s">
        <v>900</v>
      </c>
      <c r="D112" s="169" t="s">
        <v>56</v>
      </c>
      <c r="E112" s="383">
        <v>200</v>
      </c>
      <c r="F112" s="147"/>
      <c r="G112" s="107"/>
      <c r="H112" s="107"/>
      <c r="I112" s="107"/>
      <c r="J112" s="148"/>
      <c r="K112" s="107"/>
      <c r="L112" s="107"/>
      <c r="M112" s="107"/>
      <c r="N112" s="107"/>
      <c r="O112" s="107"/>
      <c r="P112" s="107"/>
    </row>
    <row r="113" spans="1:16" s="165" customFormat="1" ht="26.4" x14ac:dyDescent="0.25">
      <c r="A113" s="166" t="s">
        <v>112</v>
      </c>
      <c r="B113" s="177" t="s">
        <v>1245</v>
      </c>
      <c r="C113" s="177" t="s">
        <v>1489</v>
      </c>
      <c r="D113" s="169" t="s">
        <v>56</v>
      </c>
      <c r="E113" s="383">
        <v>200</v>
      </c>
      <c r="F113" s="147"/>
      <c r="G113" s="107"/>
      <c r="H113" s="107"/>
      <c r="I113" s="107"/>
      <c r="J113" s="148"/>
      <c r="K113" s="107"/>
      <c r="L113" s="107"/>
      <c r="M113" s="107"/>
      <c r="N113" s="107"/>
      <c r="O113" s="107"/>
      <c r="P113" s="107"/>
    </row>
    <row r="114" spans="1:16" s="165" customFormat="1" x14ac:dyDescent="0.25">
      <c r="A114" s="166" t="s">
        <v>114</v>
      </c>
      <c r="B114" s="177" t="s">
        <v>1232</v>
      </c>
      <c r="C114" s="177" t="s">
        <v>858</v>
      </c>
      <c r="D114" s="169" t="s">
        <v>347</v>
      </c>
      <c r="E114" s="208">
        <v>1</v>
      </c>
      <c r="F114" s="147"/>
      <c r="G114" s="107"/>
      <c r="H114" s="107"/>
      <c r="I114" s="107"/>
      <c r="J114" s="148"/>
      <c r="K114" s="107"/>
      <c r="L114" s="107"/>
      <c r="M114" s="107"/>
      <c r="N114" s="107"/>
      <c r="O114" s="107"/>
      <c r="P114" s="107"/>
    </row>
    <row r="115" spans="1:16" s="165" customFormat="1" x14ac:dyDescent="0.25">
      <c r="A115" s="166" t="s">
        <v>115</v>
      </c>
      <c r="B115" s="174" t="s">
        <v>1490</v>
      </c>
      <c r="C115" s="174" t="s">
        <v>1491</v>
      </c>
      <c r="D115" s="169" t="s">
        <v>347</v>
      </c>
      <c r="E115" s="208">
        <v>1</v>
      </c>
      <c r="F115" s="147"/>
      <c r="G115" s="107"/>
      <c r="H115" s="107"/>
      <c r="I115" s="107"/>
      <c r="J115" s="148"/>
      <c r="K115" s="107"/>
      <c r="L115" s="107"/>
      <c r="M115" s="107"/>
      <c r="N115" s="107"/>
      <c r="O115" s="107"/>
      <c r="P115" s="107"/>
    </row>
    <row r="116" spans="1:16" s="165" customFormat="1" x14ac:dyDescent="0.25">
      <c r="A116" s="166" t="s">
        <v>116</v>
      </c>
      <c r="B116" s="174" t="s">
        <v>719</v>
      </c>
      <c r="C116" s="174"/>
      <c r="D116" s="169" t="s">
        <v>59</v>
      </c>
      <c r="E116" s="208">
        <v>1</v>
      </c>
      <c r="F116" s="147"/>
      <c r="G116" s="107"/>
      <c r="H116" s="107"/>
      <c r="I116" s="107"/>
      <c r="J116" s="148"/>
      <c r="K116" s="107"/>
      <c r="L116" s="107"/>
      <c r="M116" s="107"/>
      <c r="N116" s="107"/>
      <c r="O116" s="107"/>
      <c r="P116" s="107"/>
    </row>
    <row r="117" spans="1:16" s="165" customFormat="1" x14ac:dyDescent="0.25">
      <c r="A117" s="166" t="s">
        <v>117</v>
      </c>
      <c r="B117" s="174" t="s">
        <v>718</v>
      </c>
      <c r="C117" s="174"/>
      <c r="D117" s="169" t="s">
        <v>59</v>
      </c>
      <c r="E117" s="208">
        <v>1</v>
      </c>
      <c r="F117" s="147"/>
      <c r="G117" s="107"/>
      <c r="H117" s="107"/>
      <c r="I117" s="107"/>
      <c r="J117" s="148"/>
      <c r="K117" s="107"/>
      <c r="L117" s="107"/>
      <c r="M117" s="107"/>
      <c r="N117" s="107"/>
      <c r="O117" s="107"/>
      <c r="P117" s="107"/>
    </row>
    <row r="118" spans="1:16" s="165" customFormat="1" ht="52.8" x14ac:dyDescent="0.25">
      <c r="A118" s="166" t="s">
        <v>118</v>
      </c>
      <c r="B118" s="193" t="s">
        <v>1297</v>
      </c>
      <c r="C118" s="174"/>
      <c r="D118" s="169" t="s">
        <v>59</v>
      </c>
      <c r="E118" s="208">
        <v>1</v>
      </c>
      <c r="F118" s="147"/>
      <c r="G118" s="107"/>
      <c r="H118" s="107"/>
      <c r="I118" s="107"/>
      <c r="J118" s="148"/>
      <c r="K118" s="107"/>
      <c r="L118" s="107"/>
      <c r="M118" s="107"/>
      <c r="N118" s="107"/>
      <c r="O118" s="107"/>
      <c r="P118" s="107"/>
    </row>
    <row r="119" spans="1:16" s="165" customFormat="1" x14ac:dyDescent="0.25">
      <c r="A119" s="224" t="s">
        <v>679</v>
      </c>
      <c r="B119" s="188" t="s">
        <v>1492</v>
      </c>
      <c r="C119" s="177"/>
      <c r="D119" s="169"/>
      <c r="E119" s="208"/>
      <c r="F119" s="147"/>
      <c r="G119" s="107"/>
      <c r="H119" s="107"/>
      <c r="I119" s="107"/>
      <c r="J119" s="148"/>
      <c r="K119" s="107"/>
      <c r="L119" s="107"/>
      <c r="M119" s="107"/>
      <c r="N119" s="107"/>
      <c r="O119" s="107"/>
      <c r="P119" s="107"/>
    </row>
    <row r="120" spans="1:16" s="165" customFormat="1" ht="39.6" x14ac:dyDescent="0.25">
      <c r="A120" s="181" t="s">
        <v>398</v>
      </c>
      <c r="B120" s="174" t="s">
        <v>1467</v>
      </c>
      <c r="C120" s="174" t="s">
        <v>1493</v>
      </c>
      <c r="D120" s="169" t="s">
        <v>347</v>
      </c>
      <c r="E120" s="208">
        <v>1</v>
      </c>
      <c r="F120" s="147"/>
      <c r="G120" s="107"/>
      <c r="H120" s="107"/>
      <c r="I120" s="107"/>
      <c r="J120" s="148"/>
      <c r="K120" s="107"/>
      <c r="L120" s="107"/>
      <c r="M120" s="107"/>
      <c r="N120" s="107"/>
      <c r="O120" s="107"/>
      <c r="P120" s="107"/>
    </row>
    <row r="121" spans="1:16" s="165" customFormat="1" ht="26.4" x14ac:dyDescent="0.25">
      <c r="A121" s="181" t="s">
        <v>791</v>
      </c>
      <c r="B121" s="174" t="s">
        <v>1469</v>
      </c>
      <c r="C121" s="174" t="s">
        <v>1216</v>
      </c>
      <c r="D121" s="169" t="s">
        <v>59</v>
      </c>
      <c r="E121" s="208">
        <v>1</v>
      </c>
      <c r="F121" s="147"/>
      <c r="G121" s="107"/>
      <c r="H121" s="107"/>
      <c r="I121" s="107"/>
      <c r="J121" s="148"/>
      <c r="K121" s="107"/>
      <c r="L121" s="107"/>
      <c r="M121" s="107"/>
      <c r="N121" s="107"/>
      <c r="O121" s="107"/>
      <c r="P121" s="107"/>
    </row>
    <row r="122" spans="1:16" s="165" customFormat="1" x14ac:dyDescent="0.25">
      <c r="A122" s="181" t="s">
        <v>792</v>
      </c>
      <c r="B122" s="174" t="s">
        <v>1470</v>
      </c>
      <c r="C122" s="174" t="s">
        <v>1494</v>
      </c>
      <c r="D122" s="169" t="s">
        <v>347</v>
      </c>
      <c r="E122" s="208">
        <v>1</v>
      </c>
      <c r="F122" s="147"/>
      <c r="G122" s="107"/>
      <c r="H122" s="107"/>
      <c r="I122" s="107"/>
      <c r="J122" s="148"/>
      <c r="K122" s="107"/>
      <c r="L122" s="107"/>
      <c r="M122" s="107"/>
      <c r="N122" s="107"/>
      <c r="O122" s="107"/>
      <c r="P122" s="107"/>
    </row>
    <row r="123" spans="1:16" s="165" customFormat="1" x14ac:dyDescent="0.25">
      <c r="A123" s="181" t="s">
        <v>793</v>
      </c>
      <c r="B123" s="177" t="s">
        <v>1472</v>
      </c>
      <c r="C123" s="177"/>
      <c r="D123" s="169" t="s">
        <v>1473</v>
      </c>
      <c r="E123" s="208">
        <v>1</v>
      </c>
      <c r="F123" s="147"/>
      <c r="G123" s="107"/>
      <c r="H123" s="107"/>
      <c r="I123" s="107"/>
      <c r="J123" s="148"/>
      <c r="K123" s="107"/>
      <c r="L123" s="107"/>
      <c r="M123" s="107"/>
      <c r="N123" s="107"/>
      <c r="O123" s="107"/>
      <c r="P123" s="107"/>
    </row>
    <row r="124" spans="1:16" s="165" customFormat="1" x14ac:dyDescent="0.25">
      <c r="A124" s="181" t="s">
        <v>794</v>
      </c>
      <c r="B124" s="167" t="s">
        <v>1474</v>
      </c>
      <c r="C124" s="167" t="s">
        <v>1494</v>
      </c>
      <c r="D124" s="169" t="s">
        <v>59</v>
      </c>
      <c r="E124" s="208">
        <v>1</v>
      </c>
      <c r="F124" s="147"/>
      <c r="G124" s="107"/>
      <c r="H124" s="107"/>
      <c r="I124" s="107"/>
      <c r="J124" s="148"/>
      <c r="K124" s="107"/>
      <c r="L124" s="107"/>
      <c r="M124" s="107"/>
      <c r="N124" s="107"/>
      <c r="O124" s="107"/>
      <c r="P124" s="107"/>
    </row>
    <row r="125" spans="1:16" s="165" customFormat="1" x14ac:dyDescent="0.25">
      <c r="A125" s="181" t="s">
        <v>795</v>
      </c>
      <c r="B125" s="387" t="s">
        <v>2807</v>
      </c>
      <c r="C125" s="387"/>
      <c r="D125" s="386" t="s">
        <v>347</v>
      </c>
      <c r="E125" s="383">
        <v>1</v>
      </c>
      <c r="F125" s="147"/>
      <c r="G125" s="107"/>
      <c r="H125" s="107"/>
      <c r="I125" s="107"/>
      <c r="J125" s="148"/>
      <c r="K125" s="107"/>
      <c r="L125" s="107"/>
      <c r="M125" s="107"/>
      <c r="N125" s="107"/>
      <c r="O125" s="107"/>
      <c r="P125" s="107"/>
    </row>
    <row r="126" spans="1:16" s="165" customFormat="1" x14ac:dyDescent="0.25">
      <c r="A126" s="181" t="s">
        <v>796</v>
      </c>
      <c r="B126" s="387" t="s">
        <v>2808</v>
      </c>
      <c r="C126" s="387"/>
      <c r="D126" s="386" t="s">
        <v>347</v>
      </c>
      <c r="E126" s="383">
        <v>9</v>
      </c>
      <c r="F126" s="147"/>
      <c r="G126" s="107"/>
      <c r="H126" s="107"/>
      <c r="I126" s="107"/>
      <c r="J126" s="148"/>
      <c r="K126" s="107"/>
      <c r="L126" s="107"/>
      <c r="M126" s="107"/>
      <c r="N126" s="107"/>
      <c r="O126" s="107"/>
      <c r="P126" s="107"/>
    </row>
    <row r="127" spans="1:16" s="165" customFormat="1" x14ac:dyDescent="0.25">
      <c r="A127" s="181" t="s">
        <v>797</v>
      </c>
      <c r="B127" s="168" t="s">
        <v>1475</v>
      </c>
      <c r="C127" s="168" t="s">
        <v>1476</v>
      </c>
      <c r="D127" s="169" t="s">
        <v>347</v>
      </c>
      <c r="E127" s="208">
        <v>18</v>
      </c>
      <c r="F127" s="147"/>
      <c r="G127" s="107"/>
      <c r="H127" s="107"/>
      <c r="I127" s="107"/>
      <c r="J127" s="148"/>
      <c r="K127" s="107"/>
      <c r="L127" s="107"/>
      <c r="M127" s="107"/>
      <c r="N127" s="107"/>
      <c r="O127" s="107"/>
      <c r="P127" s="107"/>
    </row>
    <row r="128" spans="1:16" s="165" customFormat="1" x14ac:dyDescent="0.25">
      <c r="A128" s="181" t="s">
        <v>798</v>
      </c>
      <c r="B128" s="168" t="s">
        <v>1477</v>
      </c>
      <c r="C128" s="168" t="s">
        <v>1478</v>
      </c>
      <c r="D128" s="169" t="s">
        <v>347</v>
      </c>
      <c r="E128" s="208">
        <v>18</v>
      </c>
      <c r="F128" s="147"/>
      <c r="G128" s="107"/>
      <c r="H128" s="107"/>
      <c r="I128" s="107"/>
      <c r="J128" s="148"/>
      <c r="K128" s="107"/>
      <c r="L128" s="107"/>
      <c r="M128" s="107"/>
      <c r="N128" s="107"/>
      <c r="O128" s="107"/>
      <c r="P128" s="107"/>
    </row>
    <row r="129" spans="1:16" s="165" customFormat="1" ht="52.8" x14ac:dyDescent="0.25">
      <c r="A129" s="181" t="s">
        <v>799</v>
      </c>
      <c r="B129" s="168" t="s">
        <v>1479</v>
      </c>
      <c r="C129" s="168" t="s">
        <v>1495</v>
      </c>
      <c r="D129" s="169" t="s">
        <v>59</v>
      </c>
      <c r="E129" s="208">
        <v>1</v>
      </c>
      <c r="F129" s="147"/>
      <c r="G129" s="107"/>
      <c r="H129" s="107"/>
      <c r="I129" s="293"/>
      <c r="J129" s="148"/>
      <c r="K129" s="107"/>
      <c r="L129" s="107"/>
      <c r="M129" s="107"/>
      <c r="N129" s="107"/>
      <c r="O129" s="107"/>
      <c r="P129" s="107"/>
    </row>
    <row r="130" spans="1:16" s="165" customFormat="1" ht="52.8" x14ac:dyDescent="0.25">
      <c r="A130" s="181" t="s">
        <v>800</v>
      </c>
      <c r="B130" s="167" t="s">
        <v>1479</v>
      </c>
      <c r="C130" s="167" t="s">
        <v>1496</v>
      </c>
      <c r="D130" s="169" t="s">
        <v>59</v>
      </c>
      <c r="E130" s="208">
        <v>1</v>
      </c>
      <c r="F130" s="147"/>
      <c r="G130" s="107"/>
      <c r="H130" s="107"/>
      <c r="I130" s="297"/>
      <c r="J130" s="148"/>
      <c r="K130" s="107"/>
      <c r="L130" s="107"/>
      <c r="M130" s="107"/>
      <c r="N130" s="107"/>
      <c r="O130" s="107"/>
      <c r="P130" s="107"/>
    </row>
    <row r="131" spans="1:16" s="165" customFormat="1" ht="52.8" x14ac:dyDescent="0.25">
      <c r="A131" s="181" t="s">
        <v>801</v>
      </c>
      <c r="B131" s="168" t="s">
        <v>1479</v>
      </c>
      <c r="C131" s="168" t="s">
        <v>1497</v>
      </c>
      <c r="D131" s="169" t="s">
        <v>59</v>
      </c>
      <c r="E131" s="208">
        <v>1</v>
      </c>
      <c r="F131" s="147"/>
      <c r="G131" s="107"/>
      <c r="H131" s="107"/>
      <c r="I131" s="296"/>
      <c r="J131" s="148"/>
      <c r="K131" s="107"/>
      <c r="L131" s="107"/>
      <c r="M131" s="107"/>
      <c r="N131" s="107"/>
      <c r="O131" s="107"/>
      <c r="P131" s="107"/>
    </row>
    <row r="132" spans="1:16" s="165" customFormat="1" ht="52.8" x14ac:dyDescent="0.25">
      <c r="A132" s="181" t="s">
        <v>802</v>
      </c>
      <c r="B132" s="168" t="s">
        <v>1479</v>
      </c>
      <c r="C132" s="168" t="s">
        <v>1498</v>
      </c>
      <c r="D132" s="169" t="s">
        <v>59</v>
      </c>
      <c r="E132" s="208">
        <v>1</v>
      </c>
      <c r="F132" s="147"/>
      <c r="G132" s="107"/>
      <c r="H132" s="107"/>
      <c r="I132" s="295"/>
      <c r="J132" s="148"/>
      <c r="K132" s="107"/>
      <c r="L132" s="107"/>
      <c r="M132" s="107"/>
      <c r="N132" s="107"/>
      <c r="O132" s="107"/>
      <c r="P132" s="107"/>
    </row>
    <row r="133" spans="1:16" s="165" customFormat="1" ht="52.8" x14ac:dyDescent="0.25">
      <c r="A133" s="181" t="s">
        <v>803</v>
      </c>
      <c r="B133" s="168" t="s">
        <v>1479</v>
      </c>
      <c r="C133" s="168" t="s">
        <v>1482</v>
      </c>
      <c r="D133" s="169" t="s">
        <v>59</v>
      </c>
      <c r="E133" s="208">
        <v>1</v>
      </c>
      <c r="F133" s="147"/>
      <c r="G133" s="107"/>
      <c r="H133" s="107"/>
      <c r="I133" s="295"/>
      <c r="J133" s="148"/>
      <c r="K133" s="107"/>
      <c r="L133" s="107"/>
      <c r="M133" s="107"/>
      <c r="N133" s="107"/>
      <c r="O133" s="107"/>
      <c r="P133" s="107"/>
    </row>
    <row r="134" spans="1:16" s="165" customFormat="1" ht="52.8" x14ac:dyDescent="0.25">
      <c r="A134" s="181" t="s">
        <v>804</v>
      </c>
      <c r="B134" s="167" t="s">
        <v>1479</v>
      </c>
      <c r="C134" s="167" t="s">
        <v>1499</v>
      </c>
      <c r="D134" s="169" t="s">
        <v>59</v>
      </c>
      <c r="E134" s="208">
        <v>3</v>
      </c>
      <c r="F134" s="147"/>
      <c r="G134" s="107"/>
      <c r="H134" s="107"/>
      <c r="I134" s="295"/>
      <c r="J134" s="148"/>
      <c r="K134" s="107"/>
      <c r="L134" s="107"/>
      <c r="M134" s="107"/>
      <c r="N134" s="107"/>
      <c r="O134" s="107"/>
      <c r="P134" s="107"/>
    </row>
    <row r="135" spans="1:16" s="165" customFormat="1" ht="52.8" x14ac:dyDescent="0.25">
      <c r="A135" s="181" t="s">
        <v>805</v>
      </c>
      <c r="B135" s="168" t="s">
        <v>1479</v>
      </c>
      <c r="C135" s="168" t="s">
        <v>1500</v>
      </c>
      <c r="D135" s="169" t="s">
        <v>59</v>
      </c>
      <c r="E135" s="208">
        <v>1</v>
      </c>
      <c r="F135" s="147"/>
      <c r="G135" s="107"/>
      <c r="H135" s="107"/>
      <c r="I135" s="296"/>
      <c r="J135" s="148"/>
      <c r="K135" s="107"/>
      <c r="L135" s="107"/>
      <c r="M135" s="107"/>
      <c r="N135" s="107"/>
      <c r="O135" s="107"/>
      <c r="P135" s="107"/>
    </row>
    <row r="136" spans="1:16" s="165" customFormat="1" x14ac:dyDescent="0.25">
      <c r="A136" s="181" t="s">
        <v>806</v>
      </c>
      <c r="B136" s="168" t="s">
        <v>1484</v>
      </c>
      <c r="C136" s="168" t="s">
        <v>1485</v>
      </c>
      <c r="D136" s="169" t="s">
        <v>347</v>
      </c>
      <c r="E136" s="208">
        <v>9</v>
      </c>
      <c r="F136" s="147"/>
      <c r="G136" s="107"/>
      <c r="H136" s="107"/>
      <c r="I136" s="107"/>
      <c r="J136" s="148"/>
      <c r="K136" s="107"/>
      <c r="L136" s="107"/>
      <c r="M136" s="107"/>
      <c r="N136" s="107"/>
      <c r="O136" s="107"/>
      <c r="P136" s="107"/>
    </row>
    <row r="137" spans="1:16" s="165" customFormat="1" x14ac:dyDescent="0.25">
      <c r="A137" s="181" t="s">
        <v>807</v>
      </c>
      <c r="B137" s="168" t="s">
        <v>1486</v>
      </c>
      <c r="C137" s="168" t="s">
        <v>1487</v>
      </c>
      <c r="D137" s="169" t="s">
        <v>347</v>
      </c>
      <c r="E137" s="208">
        <v>9</v>
      </c>
      <c r="F137" s="147"/>
      <c r="G137" s="107"/>
      <c r="H137" s="107"/>
      <c r="I137" s="107"/>
      <c r="J137" s="148"/>
      <c r="K137" s="107"/>
      <c r="L137" s="107"/>
      <c r="M137" s="107"/>
      <c r="N137" s="107"/>
      <c r="O137" s="107"/>
      <c r="P137" s="107"/>
    </row>
    <row r="138" spans="1:16" s="165" customFormat="1" x14ac:dyDescent="0.25">
      <c r="A138" s="181" t="s">
        <v>808</v>
      </c>
      <c r="B138" s="168" t="s">
        <v>1488</v>
      </c>
      <c r="C138" s="168"/>
      <c r="D138" s="169" t="s">
        <v>1612</v>
      </c>
      <c r="E138" s="208">
        <v>1</v>
      </c>
      <c r="F138" s="147"/>
      <c r="G138" s="107"/>
      <c r="H138" s="107"/>
      <c r="I138" s="107"/>
      <c r="J138" s="148"/>
      <c r="K138" s="107"/>
      <c r="L138" s="107"/>
      <c r="M138" s="107"/>
      <c r="N138" s="107"/>
      <c r="O138" s="107"/>
      <c r="P138" s="107"/>
    </row>
    <row r="139" spans="1:16" s="165" customFormat="1" ht="26.4" x14ac:dyDescent="0.25">
      <c r="A139" s="181" t="s">
        <v>809</v>
      </c>
      <c r="B139" s="168" t="s">
        <v>1448</v>
      </c>
      <c r="C139" s="168" t="s">
        <v>900</v>
      </c>
      <c r="D139" s="169" t="s">
        <v>56</v>
      </c>
      <c r="E139" s="208">
        <v>250</v>
      </c>
      <c r="F139" s="147"/>
      <c r="G139" s="107"/>
      <c r="H139" s="107"/>
      <c r="I139" s="107"/>
      <c r="J139" s="148"/>
      <c r="K139" s="107"/>
      <c r="L139" s="107"/>
      <c r="M139" s="107"/>
      <c r="N139" s="107"/>
      <c r="O139" s="107"/>
      <c r="P139" s="107"/>
    </row>
    <row r="140" spans="1:16" s="165" customFormat="1" ht="26.4" x14ac:dyDescent="0.25">
      <c r="A140" s="181" t="s">
        <v>810</v>
      </c>
      <c r="B140" s="168" t="s">
        <v>1245</v>
      </c>
      <c r="C140" s="168" t="s">
        <v>1489</v>
      </c>
      <c r="D140" s="169" t="s">
        <v>56</v>
      </c>
      <c r="E140" s="208">
        <v>250</v>
      </c>
      <c r="F140" s="147"/>
      <c r="G140" s="107"/>
      <c r="H140" s="107"/>
      <c r="I140" s="107"/>
      <c r="J140" s="148"/>
      <c r="K140" s="107"/>
      <c r="L140" s="107"/>
      <c r="M140" s="107"/>
      <c r="N140" s="107"/>
      <c r="O140" s="107"/>
      <c r="P140" s="107"/>
    </row>
    <row r="141" spans="1:16" s="165" customFormat="1" x14ac:dyDescent="0.25">
      <c r="A141" s="181" t="s">
        <v>811</v>
      </c>
      <c r="B141" s="168" t="s">
        <v>1232</v>
      </c>
      <c r="C141" s="168" t="s">
        <v>858</v>
      </c>
      <c r="D141" s="169" t="s">
        <v>347</v>
      </c>
      <c r="E141" s="208">
        <v>1</v>
      </c>
      <c r="F141" s="147"/>
      <c r="G141" s="107"/>
      <c r="H141" s="107"/>
      <c r="I141" s="107"/>
      <c r="J141" s="148"/>
      <c r="K141" s="107"/>
      <c r="L141" s="107"/>
      <c r="M141" s="107"/>
      <c r="N141" s="107"/>
      <c r="O141" s="107"/>
      <c r="P141" s="107"/>
    </row>
    <row r="142" spans="1:16" s="165" customFormat="1" x14ac:dyDescent="0.25">
      <c r="A142" s="181" t="s">
        <v>812</v>
      </c>
      <c r="B142" s="168" t="s">
        <v>1490</v>
      </c>
      <c r="C142" s="168" t="s">
        <v>1491</v>
      </c>
      <c r="D142" s="169" t="s">
        <v>347</v>
      </c>
      <c r="E142" s="208">
        <v>1</v>
      </c>
      <c r="F142" s="147"/>
      <c r="G142" s="107"/>
      <c r="H142" s="107"/>
      <c r="I142" s="107"/>
      <c r="J142" s="148"/>
      <c r="K142" s="107"/>
      <c r="L142" s="107"/>
      <c r="M142" s="107"/>
      <c r="N142" s="107"/>
      <c r="O142" s="107"/>
      <c r="P142" s="107"/>
    </row>
    <row r="143" spans="1:16" s="165" customFormat="1" x14ac:dyDescent="0.25">
      <c r="A143" s="181" t="s">
        <v>813</v>
      </c>
      <c r="B143" s="168" t="s">
        <v>719</v>
      </c>
      <c r="C143" s="168"/>
      <c r="D143" s="169" t="s">
        <v>59</v>
      </c>
      <c r="E143" s="208">
        <v>1</v>
      </c>
      <c r="F143" s="147"/>
      <c r="G143" s="107"/>
      <c r="H143" s="107"/>
      <c r="I143" s="107"/>
      <c r="J143" s="148"/>
      <c r="K143" s="107"/>
      <c r="L143" s="107"/>
      <c r="M143" s="107"/>
      <c r="N143" s="107"/>
      <c r="O143" s="107"/>
      <c r="P143" s="107"/>
    </row>
    <row r="144" spans="1:16" s="165" customFormat="1" x14ac:dyDescent="0.25">
      <c r="A144" s="181" t="s">
        <v>814</v>
      </c>
      <c r="B144" s="167" t="s">
        <v>718</v>
      </c>
      <c r="C144" s="167"/>
      <c r="D144" s="169" t="s">
        <v>59</v>
      </c>
      <c r="E144" s="208">
        <v>1</v>
      </c>
      <c r="F144" s="147"/>
      <c r="G144" s="107"/>
      <c r="H144" s="107"/>
      <c r="I144" s="107"/>
      <c r="J144" s="148"/>
      <c r="K144" s="107"/>
      <c r="L144" s="107"/>
      <c r="M144" s="107"/>
      <c r="N144" s="107"/>
      <c r="O144" s="107"/>
      <c r="P144" s="107"/>
    </row>
    <row r="145" spans="1:16" s="165" customFormat="1" ht="52.8" x14ac:dyDescent="0.25">
      <c r="A145" s="181" t="s">
        <v>815</v>
      </c>
      <c r="B145" s="193" t="s">
        <v>1297</v>
      </c>
      <c r="C145" s="168"/>
      <c r="D145" s="169" t="s">
        <v>59</v>
      </c>
      <c r="E145" s="208">
        <v>1</v>
      </c>
      <c r="F145" s="147"/>
      <c r="G145" s="107"/>
      <c r="H145" s="107"/>
      <c r="I145" s="107"/>
      <c r="J145" s="148"/>
      <c r="K145" s="107"/>
      <c r="L145" s="107"/>
      <c r="M145" s="107"/>
      <c r="N145" s="107"/>
      <c r="O145" s="107"/>
      <c r="P145" s="107"/>
    </row>
    <row r="146" spans="1:16" s="165" customFormat="1" x14ac:dyDescent="0.25">
      <c r="A146" s="191" t="s">
        <v>692</v>
      </c>
      <c r="B146" s="190" t="s">
        <v>1501</v>
      </c>
      <c r="C146" s="168"/>
      <c r="D146" s="169"/>
      <c r="E146" s="208"/>
      <c r="F146" s="147"/>
      <c r="G146" s="107"/>
      <c r="H146" s="107"/>
      <c r="I146" s="107"/>
      <c r="J146" s="148"/>
      <c r="K146" s="107"/>
      <c r="L146" s="107"/>
      <c r="M146" s="107"/>
      <c r="N146" s="107"/>
      <c r="O146" s="107"/>
      <c r="P146" s="107"/>
    </row>
    <row r="147" spans="1:16" s="165" customFormat="1" ht="39.6" x14ac:dyDescent="0.25">
      <c r="A147" s="166" t="s">
        <v>820</v>
      </c>
      <c r="B147" s="167" t="s">
        <v>1467</v>
      </c>
      <c r="C147" s="167" t="s">
        <v>1502</v>
      </c>
      <c r="D147" s="169" t="s">
        <v>347</v>
      </c>
      <c r="E147" s="208">
        <v>1</v>
      </c>
      <c r="F147" s="147"/>
      <c r="G147" s="107"/>
      <c r="H147" s="107"/>
      <c r="I147" s="107"/>
      <c r="J147" s="148"/>
      <c r="K147" s="107"/>
      <c r="L147" s="107"/>
      <c r="M147" s="107"/>
      <c r="N147" s="107"/>
      <c r="O147" s="107"/>
      <c r="P147" s="107"/>
    </row>
    <row r="148" spans="1:16" s="165" customFormat="1" ht="26.4" x14ac:dyDescent="0.25">
      <c r="A148" s="166" t="s">
        <v>821</v>
      </c>
      <c r="B148" s="168" t="s">
        <v>1469</v>
      </c>
      <c r="C148" s="168" t="s">
        <v>1216</v>
      </c>
      <c r="D148" s="169" t="s">
        <v>59</v>
      </c>
      <c r="E148" s="208">
        <v>1</v>
      </c>
      <c r="F148" s="147"/>
      <c r="G148" s="107"/>
      <c r="H148" s="107"/>
      <c r="I148" s="107"/>
      <c r="J148" s="148"/>
      <c r="K148" s="107"/>
      <c r="L148" s="107"/>
      <c r="M148" s="107"/>
      <c r="N148" s="107"/>
      <c r="O148" s="107"/>
      <c r="P148" s="107"/>
    </row>
    <row r="149" spans="1:16" s="165" customFormat="1" x14ac:dyDescent="0.25">
      <c r="A149" s="166" t="s">
        <v>822</v>
      </c>
      <c r="B149" s="167" t="s">
        <v>1470</v>
      </c>
      <c r="C149" s="185" t="s">
        <v>1503</v>
      </c>
      <c r="D149" s="175" t="s">
        <v>347</v>
      </c>
      <c r="E149" s="227">
        <v>1</v>
      </c>
      <c r="F149" s="147"/>
      <c r="G149" s="107"/>
      <c r="H149" s="107"/>
      <c r="I149" s="107"/>
      <c r="J149" s="148"/>
      <c r="K149" s="107"/>
      <c r="L149" s="107"/>
      <c r="M149" s="107"/>
      <c r="N149" s="107"/>
      <c r="O149" s="107"/>
      <c r="P149" s="107"/>
    </row>
    <row r="150" spans="1:16" s="165" customFormat="1" x14ac:dyDescent="0.25">
      <c r="A150" s="166" t="s">
        <v>823</v>
      </c>
      <c r="B150" s="168" t="s">
        <v>1472</v>
      </c>
      <c r="C150" s="168"/>
      <c r="D150" s="169" t="s">
        <v>1473</v>
      </c>
      <c r="E150" s="208">
        <v>1</v>
      </c>
      <c r="F150" s="147"/>
      <c r="G150" s="107"/>
      <c r="H150" s="107"/>
      <c r="I150" s="107"/>
      <c r="J150" s="148"/>
      <c r="K150" s="107"/>
      <c r="L150" s="107"/>
      <c r="M150" s="107"/>
      <c r="N150" s="107"/>
      <c r="O150" s="107"/>
      <c r="P150" s="107"/>
    </row>
    <row r="151" spans="1:16" s="165" customFormat="1" x14ac:dyDescent="0.25">
      <c r="A151" s="166" t="s">
        <v>824</v>
      </c>
      <c r="B151" s="168" t="s">
        <v>1474</v>
      </c>
      <c r="C151" s="168" t="s">
        <v>1503</v>
      </c>
      <c r="D151" s="169" t="s">
        <v>59</v>
      </c>
      <c r="E151" s="208">
        <v>1</v>
      </c>
      <c r="F151" s="147"/>
      <c r="G151" s="107"/>
      <c r="H151" s="107"/>
      <c r="I151" s="107"/>
      <c r="J151" s="148"/>
      <c r="K151" s="107"/>
      <c r="L151" s="107"/>
      <c r="M151" s="107"/>
      <c r="N151" s="107"/>
      <c r="O151" s="107"/>
      <c r="P151" s="107"/>
    </row>
    <row r="152" spans="1:16" s="165" customFormat="1" x14ac:dyDescent="0.25">
      <c r="A152" s="166" t="s">
        <v>825</v>
      </c>
      <c r="B152" s="387" t="s">
        <v>2807</v>
      </c>
      <c r="C152" s="387"/>
      <c r="D152" s="386" t="s">
        <v>347</v>
      </c>
      <c r="E152" s="383">
        <v>1</v>
      </c>
      <c r="F152" s="147"/>
      <c r="G152" s="107"/>
      <c r="H152" s="107"/>
      <c r="I152" s="107"/>
      <c r="J152" s="148"/>
      <c r="K152" s="107"/>
      <c r="L152" s="107"/>
      <c r="M152" s="107"/>
      <c r="N152" s="107"/>
      <c r="O152" s="107"/>
      <c r="P152" s="107"/>
    </row>
    <row r="153" spans="1:16" s="165" customFormat="1" x14ac:dyDescent="0.25">
      <c r="A153" s="166" t="s">
        <v>826</v>
      </c>
      <c r="B153" s="387" t="s">
        <v>2808</v>
      </c>
      <c r="C153" s="387"/>
      <c r="D153" s="386" t="s">
        <v>347</v>
      </c>
      <c r="E153" s="383">
        <v>11</v>
      </c>
      <c r="F153" s="147"/>
      <c r="G153" s="107"/>
      <c r="H153" s="107"/>
      <c r="I153" s="107"/>
      <c r="J153" s="148"/>
      <c r="K153" s="107"/>
      <c r="L153" s="107"/>
      <c r="M153" s="107"/>
      <c r="N153" s="107"/>
      <c r="O153" s="107"/>
      <c r="P153" s="107"/>
    </row>
    <row r="154" spans="1:16" s="165" customFormat="1" x14ac:dyDescent="0.25">
      <c r="A154" s="166" t="s">
        <v>827</v>
      </c>
      <c r="B154" s="168" t="s">
        <v>1475</v>
      </c>
      <c r="C154" s="168" t="s">
        <v>1476</v>
      </c>
      <c r="D154" s="169" t="s">
        <v>347</v>
      </c>
      <c r="E154" s="208">
        <v>22</v>
      </c>
      <c r="F154" s="147"/>
      <c r="G154" s="107"/>
      <c r="H154" s="107"/>
      <c r="I154" s="107"/>
      <c r="J154" s="148"/>
      <c r="K154" s="107"/>
      <c r="L154" s="107"/>
      <c r="M154" s="107"/>
      <c r="N154" s="107"/>
      <c r="O154" s="107"/>
      <c r="P154" s="107"/>
    </row>
    <row r="155" spans="1:16" s="165" customFormat="1" x14ac:dyDescent="0.25">
      <c r="A155" s="166" t="s">
        <v>828</v>
      </c>
      <c r="B155" s="168" t="s">
        <v>1477</v>
      </c>
      <c r="C155" s="168" t="s">
        <v>1478</v>
      </c>
      <c r="D155" s="169" t="s">
        <v>347</v>
      </c>
      <c r="E155" s="208">
        <v>22</v>
      </c>
      <c r="F155" s="147"/>
      <c r="G155" s="107"/>
      <c r="H155" s="107"/>
      <c r="I155" s="107"/>
      <c r="J155" s="148"/>
      <c r="K155" s="107"/>
      <c r="L155" s="107"/>
      <c r="M155" s="107"/>
      <c r="N155" s="107"/>
      <c r="O155" s="107"/>
      <c r="P155" s="107"/>
    </row>
    <row r="156" spans="1:16" s="165" customFormat="1" ht="52.8" x14ac:dyDescent="0.25">
      <c r="A156" s="166" t="s">
        <v>829</v>
      </c>
      <c r="B156" s="168" t="s">
        <v>1479</v>
      </c>
      <c r="C156" s="168" t="s">
        <v>1504</v>
      </c>
      <c r="D156" s="169" t="s">
        <v>59</v>
      </c>
      <c r="E156" s="208">
        <v>1</v>
      </c>
      <c r="F156" s="147"/>
      <c r="G156" s="107"/>
      <c r="H156" s="107"/>
      <c r="I156" s="296"/>
      <c r="J156" s="148"/>
      <c r="K156" s="107"/>
      <c r="L156" s="107"/>
      <c r="M156" s="107"/>
      <c r="N156" s="107"/>
      <c r="O156" s="107"/>
      <c r="P156" s="107"/>
    </row>
    <row r="157" spans="1:16" s="165" customFormat="1" ht="52.8" x14ac:dyDescent="0.25">
      <c r="A157" s="166" t="s">
        <v>830</v>
      </c>
      <c r="B157" s="387" t="s">
        <v>1479</v>
      </c>
      <c r="C157" s="387" t="s">
        <v>2810</v>
      </c>
      <c r="D157" s="386" t="s">
        <v>59</v>
      </c>
      <c r="E157" s="383">
        <v>1</v>
      </c>
      <c r="F157" s="147"/>
      <c r="G157" s="107"/>
      <c r="H157" s="107"/>
      <c r="I157" s="296"/>
      <c r="J157" s="148"/>
      <c r="K157" s="107"/>
      <c r="L157" s="107"/>
      <c r="M157" s="107"/>
      <c r="N157" s="107"/>
      <c r="O157" s="107"/>
      <c r="P157" s="107"/>
    </row>
    <row r="158" spans="1:16" s="165" customFormat="1" ht="52.8" x14ac:dyDescent="0.25">
      <c r="A158" s="166" t="s">
        <v>831</v>
      </c>
      <c r="B158" s="168" t="s">
        <v>1479</v>
      </c>
      <c r="C158" s="168" t="s">
        <v>1505</v>
      </c>
      <c r="D158" s="169" t="s">
        <v>59</v>
      </c>
      <c r="E158" s="383">
        <v>4</v>
      </c>
      <c r="F158" s="147"/>
      <c r="G158" s="107"/>
      <c r="H158" s="107"/>
      <c r="I158" s="296"/>
      <c r="J158" s="148"/>
      <c r="K158" s="107"/>
      <c r="L158" s="107"/>
      <c r="M158" s="107"/>
      <c r="N158" s="107"/>
      <c r="O158" s="107"/>
      <c r="P158" s="107"/>
    </row>
    <row r="159" spans="1:16" s="165" customFormat="1" ht="52.8" x14ac:dyDescent="0.25">
      <c r="A159" s="166" t="s">
        <v>832</v>
      </c>
      <c r="B159" s="167" t="s">
        <v>1479</v>
      </c>
      <c r="C159" s="185" t="s">
        <v>1506</v>
      </c>
      <c r="D159" s="175" t="s">
        <v>59</v>
      </c>
      <c r="E159" s="384">
        <v>4</v>
      </c>
      <c r="F159" s="147"/>
      <c r="G159" s="107"/>
      <c r="H159" s="107"/>
      <c r="I159" s="295"/>
      <c r="J159" s="148"/>
      <c r="K159" s="107"/>
      <c r="L159" s="107"/>
      <c r="M159" s="107"/>
      <c r="N159" s="107"/>
      <c r="O159" s="107"/>
      <c r="P159" s="107"/>
    </row>
    <row r="160" spans="1:16" s="165" customFormat="1" ht="52.8" x14ac:dyDescent="0.25">
      <c r="A160" s="166" t="s">
        <v>833</v>
      </c>
      <c r="B160" s="168" t="s">
        <v>1479</v>
      </c>
      <c r="C160" s="168" t="s">
        <v>1480</v>
      </c>
      <c r="D160" s="169" t="s">
        <v>59</v>
      </c>
      <c r="E160" s="208">
        <v>1</v>
      </c>
      <c r="F160" s="147"/>
      <c r="G160" s="107"/>
      <c r="H160" s="107"/>
      <c r="I160" s="295"/>
      <c r="J160" s="148"/>
      <c r="K160" s="107"/>
      <c r="L160" s="107"/>
      <c r="M160" s="107"/>
      <c r="N160" s="107"/>
      <c r="O160" s="107"/>
      <c r="P160" s="107"/>
    </row>
    <row r="161" spans="1:16" s="165" customFormat="1" x14ac:dyDescent="0.25">
      <c r="A161" s="166" t="s">
        <v>980</v>
      </c>
      <c r="B161" s="174" t="s">
        <v>1484</v>
      </c>
      <c r="C161" s="185" t="s">
        <v>1485</v>
      </c>
      <c r="D161" s="175" t="s">
        <v>347</v>
      </c>
      <c r="E161" s="225">
        <v>11</v>
      </c>
      <c r="F161" s="147"/>
      <c r="G161" s="107"/>
      <c r="H161" s="107"/>
      <c r="I161" s="107"/>
      <c r="J161" s="148"/>
      <c r="K161" s="107"/>
      <c r="L161" s="107"/>
      <c r="M161" s="107"/>
      <c r="N161" s="107"/>
      <c r="O161" s="107"/>
      <c r="P161" s="107"/>
    </row>
    <row r="162" spans="1:16" s="165" customFormat="1" x14ac:dyDescent="0.25">
      <c r="A162" s="166" t="s">
        <v>981</v>
      </c>
      <c r="B162" s="174" t="s">
        <v>1486</v>
      </c>
      <c r="C162" s="185" t="s">
        <v>1487</v>
      </c>
      <c r="D162" s="175" t="s">
        <v>347</v>
      </c>
      <c r="E162" s="225">
        <v>11</v>
      </c>
      <c r="F162" s="147"/>
      <c r="G162" s="107"/>
      <c r="H162" s="107"/>
      <c r="I162" s="107"/>
      <c r="J162" s="148"/>
      <c r="K162" s="107"/>
      <c r="L162" s="107"/>
      <c r="M162" s="107"/>
      <c r="N162" s="107"/>
      <c r="O162" s="107"/>
      <c r="P162" s="107"/>
    </row>
    <row r="163" spans="1:16" s="165" customFormat="1" x14ac:dyDescent="0.25">
      <c r="A163" s="166" t="s">
        <v>982</v>
      </c>
      <c r="B163" s="174" t="s">
        <v>1488</v>
      </c>
      <c r="C163" s="185"/>
      <c r="D163" s="175" t="s">
        <v>1612</v>
      </c>
      <c r="E163" s="225">
        <v>1</v>
      </c>
      <c r="F163" s="147"/>
      <c r="G163" s="107"/>
      <c r="H163" s="107"/>
      <c r="I163" s="107"/>
      <c r="J163" s="148"/>
      <c r="K163" s="107"/>
      <c r="L163" s="107"/>
      <c r="M163" s="107"/>
      <c r="N163" s="107"/>
      <c r="O163" s="107"/>
      <c r="P163" s="107"/>
    </row>
    <row r="164" spans="1:16" s="165" customFormat="1" ht="26.4" x14ac:dyDescent="0.25">
      <c r="A164" s="166" t="s">
        <v>1626</v>
      </c>
      <c r="B164" s="174" t="s">
        <v>1448</v>
      </c>
      <c r="C164" s="185" t="s">
        <v>900</v>
      </c>
      <c r="D164" s="175" t="s">
        <v>56</v>
      </c>
      <c r="E164" s="225">
        <v>290</v>
      </c>
      <c r="F164" s="147"/>
      <c r="G164" s="107"/>
      <c r="H164" s="107"/>
      <c r="I164" s="107"/>
      <c r="J164" s="148"/>
      <c r="K164" s="107"/>
      <c r="L164" s="107"/>
      <c r="M164" s="107"/>
      <c r="N164" s="107"/>
      <c r="O164" s="107"/>
      <c r="P164" s="107"/>
    </row>
    <row r="165" spans="1:16" s="165" customFormat="1" ht="26.4" x14ac:dyDescent="0.25">
      <c r="A165" s="166" t="s">
        <v>1627</v>
      </c>
      <c r="B165" s="174" t="s">
        <v>1245</v>
      </c>
      <c r="C165" s="185" t="s">
        <v>1489</v>
      </c>
      <c r="D165" s="175" t="s">
        <v>56</v>
      </c>
      <c r="E165" s="225">
        <v>290</v>
      </c>
      <c r="F165" s="147"/>
      <c r="G165" s="107"/>
      <c r="H165" s="107"/>
      <c r="I165" s="107"/>
      <c r="J165" s="148"/>
      <c r="K165" s="107"/>
      <c r="L165" s="107"/>
      <c r="M165" s="107"/>
      <c r="N165" s="107"/>
      <c r="O165" s="107"/>
      <c r="P165" s="107"/>
    </row>
    <row r="166" spans="1:16" s="9" customFormat="1" x14ac:dyDescent="0.25">
      <c r="A166" s="166" t="s">
        <v>1628</v>
      </c>
      <c r="B166" s="65" t="s">
        <v>1232</v>
      </c>
      <c r="C166" s="223" t="s">
        <v>858</v>
      </c>
      <c r="D166" s="66" t="s">
        <v>347</v>
      </c>
      <c r="E166" s="228">
        <v>1</v>
      </c>
      <c r="F166" s="147"/>
      <c r="G166" s="107"/>
      <c r="H166" s="107"/>
      <c r="I166" s="107"/>
      <c r="J166" s="148"/>
      <c r="K166" s="107"/>
      <c r="L166" s="107"/>
      <c r="M166" s="107"/>
      <c r="N166" s="107"/>
      <c r="O166" s="107"/>
      <c r="P166" s="107"/>
    </row>
    <row r="167" spans="1:16" s="9" customFormat="1" x14ac:dyDescent="0.25">
      <c r="A167" s="166" t="s">
        <v>1629</v>
      </c>
      <c r="B167" s="65" t="s">
        <v>1490</v>
      </c>
      <c r="C167" s="223" t="s">
        <v>1491</v>
      </c>
      <c r="D167" s="66" t="s">
        <v>347</v>
      </c>
      <c r="E167" s="228">
        <v>1</v>
      </c>
      <c r="F167" s="147"/>
      <c r="G167" s="107"/>
      <c r="H167" s="107"/>
      <c r="I167" s="107"/>
      <c r="J167" s="148"/>
      <c r="K167" s="107"/>
      <c r="L167" s="107"/>
      <c r="M167" s="107"/>
      <c r="N167" s="107"/>
      <c r="O167" s="107"/>
      <c r="P167" s="107"/>
    </row>
    <row r="168" spans="1:16" s="9" customFormat="1" x14ac:dyDescent="0.25">
      <c r="A168" s="166" t="s">
        <v>1630</v>
      </c>
      <c r="B168" s="65" t="s">
        <v>719</v>
      </c>
      <c r="C168" s="223"/>
      <c r="D168" s="66" t="s">
        <v>59</v>
      </c>
      <c r="E168" s="228">
        <v>1</v>
      </c>
      <c r="F168" s="147"/>
      <c r="G168" s="107"/>
      <c r="H168" s="107"/>
      <c r="I168" s="107"/>
      <c r="J168" s="148"/>
      <c r="K168" s="107"/>
      <c r="L168" s="107"/>
      <c r="M168" s="107"/>
      <c r="N168" s="107"/>
      <c r="O168" s="107"/>
      <c r="P168" s="107"/>
    </row>
    <row r="169" spans="1:16" s="9" customFormat="1" x14ac:dyDescent="0.25">
      <c r="A169" s="166" t="s">
        <v>2811</v>
      </c>
      <c r="B169" s="65" t="s">
        <v>718</v>
      </c>
      <c r="C169" s="223"/>
      <c r="D169" s="66" t="s">
        <v>59</v>
      </c>
      <c r="E169" s="228">
        <v>1</v>
      </c>
      <c r="F169" s="147"/>
      <c r="G169" s="107"/>
      <c r="H169" s="107"/>
      <c r="I169" s="107"/>
      <c r="J169" s="148"/>
      <c r="K169" s="107"/>
      <c r="L169" s="107"/>
      <c r="M169" s="107"/>
      <c r="N169" s="107"/>
      <c r="O169" s="107"/>
      <c r="P169" s="107"/>
    </row>
    <row r="170" spans="1:16" s="9" customFormat="1" ht="52.8" x14ac:dyDescent="0.25">
      <c r="A170" s="166" t="s">
        <v>2812</v>
      </c>
      <c r="B170" s="193" t="s">
        <v>1297</v>
      </c>
      <c r="C170" s="223"/>
      <c r="D170" s="66" t="s">
        <v>59</v>
      </c>
      <c r="E170" s="228">
        <v>1</v>
      </c>
      <c r="F170" s="147"/>
      <c r="G170" s="107"/>
      <c r="H170" s="107"/>
      <c r="I170" s="107"/>
      <c r="J170" s="148"/>
      <c r="K170" s="107"/>
      <c r="L170" s="107"/>
      <c r="M170" s="107"/>
      <c r="N170" s="107"/>
      <c r="O170" s="107"/>
      <c r="P170" s="107"/>
    </row>
    <row r="171" spans="1:16" s="9" customFormat="1" x14ac:dyDescent="0.25">
      <c r="A171" s="200">
        <v>6</v>
      </c>
      <c r="B171" s="197" t="s">
        <v>1507</v>
      </c>
      <c r="C171" s="223"/>
      <c r="D171" s="66"/>
      <c r="E171" s="228"/>
      <c r="F171" s="147"/>
      <c r="G171" s="107"/>
      <c r="H171" s="107"/>
      <c r="I171" s="107"/>
      <c r="J171" s="148"/>
      <c r="K171" s="107"/>
      <c r="L171" s="107"/>
      <c r="M171" s="107"/>
      <c r="N171" s="107"/>
      <c r="O171" s="107"/>
      <c r="P171" s="107"/>
    </row>
    <row r="172" spans="1:16" s="9" customFormat="1" ht="39.6" x14ac:dyDescent="0.25">
      <c r="A172" s="64" t="s">
        <v>983</v>
      </c>
      <c r="B172" s="65" t="s">
        <v>1467</v>
      </c>
      <c r="C172" s="223" t="s">
        <v>1508</v>
      </c>
      <c r="D172" s="66" t="s">
        <v>347</v>
      </c>
      <c r="E172" s="228">
        <v>1</v>
      </c>
      <c r="F172" s="147"/>
      <c r="G172" s="107"/>
      <c r="H172" s="107"/>
      <c r="I172" s="107"/>
      <c r="J172" s="148"/>
      <c r="K172" s="107"/>
      <c r="L172" s="107"/>
      <c r="M172" s="107"/>
      <c r="N172" s="107"/>
      <c r="O172" s="107"/>
      <c r="P172" s="107"/>
    </row>
    <row r="173" spans="1:16" s="9" customFormat="1" ht="26.4" x14ac:dyDescent="0.25">
      <c r="A173" s="64" t="s">
        <v>984</v>
      </c>
      <c r="B173" s="65" t="s">
        <v>1469</v>
      </c>
      <c r="C173" s="223" t="s">
        <v>1216</v>
      </c>
      <c r="D173" s="66" t="s">
        <v>59</v>
      </c>
      <c r="E173" s="228">
        <v>1</v>
      </c>
      <c r="F173" s="147"/>
      <c r="G173" s="107"/>
      <c r="H173" s="107"/>
      <c r="I173" s="107"/>
      <c r="J173" s="148"/>
      <c r="K173" s="107"/>
      <c r="L173" s="107"/>
      <c r="M173" s="107"/>
      <c r="N173" s="107"/>
      <c r="O173" s="107"/>
      <c r="P173" s="107"/>
    </row>
    <row r="174" spans="1:16" s="9" customFormat="1" x14ac:dyDescent="0.25">
      <c r="A174" s="64" t="s">
        <v>985</v>
      </c>
      <c r="B174" s="65" t="s">
        <v>1470</v>
      </c>
      <c r="C174" s="223" t="s">
        <v>1509</v>
      </c>
      <c r="D174" s="66" t="s">
        <v>347</v>
      </c>
      <c r="E174" s="228">
        <v>1</v>
      </c>
      <c r="F174" s="147"/>
      <c r="G174" s="107"/>
      <c r="H174" s="107"/>
      <c r="I174" s="107"/>
      <c r="J174" s="148"/>
      <c r="K174" s="107"/>
      <c r="L174" s="107"/>
      <c r="M174" s="107"/>
      <c r="N174" s="107"/>
      <c r="O174" s="107"/>
      <c r="P174" s="107"/>
    </row>
    <row r="175" spans="1:16" s="9" customFormat="1" x14ac:dyDescent="0.25">
      <c r="A175" s="64" t="s">
        <v>986</v>
      </c>
      <c r="B175" s="65" t="s">
        <v>1472</v>
      </c>
      <c r="C175" s="223"/>
      <c r="D175" s="66" t="s">
        <v>1473</v>
      </c>
      <c r="E175" s="228">
        <v>1</v>
      </c>
      <c r="F175" s="147"/>
      <c r="G175" s="107"/>
      <c r="H175" s="107"/>
      <c r="I175" s="107"/>
      <c r="J175" s="148"/>
      <c r="K175" s="107"/>
      <c r="L175" s="107"/>
      <c r="M175" s="107"/>
      <c r="N175" s="107"/>
      <c r="O175" s="107"/>
      <c r="P175" s="107"/>
    </row>
    <row r="176" spans="1:16" s="9" customFormat="1" x14ac:dyDescent="0.25">
      <c r="A176" s="64" t="s">
        <v>987</v>
      </c>
      <c r="B176" s="65" t="s">
        <v>1474</v>
      </c>
      <c r="C176" s="223" t="s">
        <v>1509</v>
      </c>
      <c r="D176" s="66" t="s">
        <v>59</v>
      </c>
      <c r="E176" s="228">
        <v>1</v>
      </c>
      <c r="F176" s="147"/>
      <c r="G176" s="107"/>
      <c r="H176" s="107"/>
      <c r="I176" s="107"/>
      <c r="J176" s="148"/>
      <c r="K176" s="107"/>
      <c r="L176" s="107"/>
      <c r="M176" s="107"/>
      <c r="N176" s="107"/>
      <c r="O176" s="107"/>
      <c r="P176" s="107"/>
    </row>
    <row r="177" spans="1:16" s="165" customFormat="1" x14ac:dyDescent="0.25">
      <c r="A177" s="64" t="s">
        <v>988</v>
      </c>
      <c r="B177" s="387" t="s">
        <v>2807</v>
      </c>
      <c r="C177" s="387"/>
      <c r="D177" s="386" t="s">
        <v>347</v>
      </c>
      <c r="E177" s="383">
        <v>1</v>
      </c>
      <c r="F177" s="147"/>
      <c r="G177" s="107"/>
      <c r="H177" s="107"/>
      <c r="I177" s="107"/>
      <c r="J177" s="148"/>
      <c r="K177" s="107"/>
      <c r="L177" s="107"/>
      <c r="M177" s="107"/>
      <c r="N177" s="107"/>
      <c r="O177" s="107"/>
      <c r="P177" s="107"/>
    </row>
    <row r="178" spans="1:16" s="165" customFormat="1" x14ac:dyDescent="0.25">
      <c r="A178" s="64" t="s">
        <v>989</v>
      </c>
      <c r="B178" s="387" t="s">
        <v>2808</v>
      </c>
      <c r="C178" s="387"/>
      <c r="D178" s="386" t="s">
        <v>347</v>
      </c>
      <c r="E178" s="383">
        <v>7</v>
      </c>
      <c r="F178" s="147"/>
      <c r="G178" s="107"/>
      <c r="H178" s="107"/>
      <c r="I178" s="107"/>
      <c r="J178" s="148"/>
      <c r="K178" s="107"/>
      <c r="L178" s="107"/>
      <c r="M178" s="107"/>
      <c r="N178" s="107"/>
      <c r="O178" s="107"/>
      <c r="P178" s="107"/>
    </row>
    <row r="179" spans="1:16" s="9" customFormat="1" x14ac:dyDescent="0.25">
      <c r="A179" s="64" t="s">
        <v>990</v>
      </c>
      <c r="B179" s="65" t="s">
        <v>1475</v>
      </c>
      <c r="C179" s="223" t="s">
        <v>1476</v>
      </c>
      <c r="D179" s="66" t="s">
        <v>347</v>
      </c>
      <c r="E179" s="228">
        <v>14</v>
      </c>
      <c r="F179" s="147"/>
      <c r="G179" s="107"/>
      <c r="H179" s="107"/>
      <c r="I179" s="107"/>
      <c r="J179" s="148"/>
      <c r="K179" s="107"/>
      <c r="L179" s="107"/>
      <c r="M179" s="107"/>
      <c r="N179" s="107"/>
      <c r="O179" s="107"/>
      <c r="P179" s="107"/>
    </row>
    <row r="180" spans="1:16" s="9" customFormat="1" x14ac:dyDescent="0.25">
      <c r="A180" s="64" t="s">
        <v>991</v>
      </c>
      <c r="B180" s="65" t="s">
        <v>1477</v>
      </c>
      <c r="C180" s="223" t="s">
        <v>1478</v>
      </c>
      <c r="D180" s="66" t="s">
        <v>347</v>
      </c>
      <c r="E180" s="228">
        <v>14</v>
      </c>
      <c r="F180" s="147"/>
      <c r="G180" s="107"/>
      <c r="H180" s="107"/>
      <c r="I180" s="107"/>
      <c r="J180" s="148"/>
      <c r="K180" s="107"/>
      <c r="L180" s="107"/>
      <c r="M180" s="107"/>
      <c r="N180" s="107"/>
      <c r="O180" s="107"/>
      <c r="P180" s="107"/>
    </row>
    <row r="181" spans="1:16" s="9" customFormat="1" ht="52.8" x14ac:dyDescent="0.25">
      <c r="A181" s="64" t="s">
        <v>992</v>
      </c>
      <c r="B181" s="65" t="s">
        <v>1479</v>
      </c>
      <c r="C181" s="223" t="s">
        <v>1510</v>
      </c>
      <c r="D181" s="66" t="s">
        <v>59</v>
      </c>
      <c r="E181" s="228">
        <v>3</v>
      </c>
      <c r="F181" s="147"/>
      <c r="G181" s="107"/>
      <c r="H181" s="107"/>
      <c r="I181" s="295"/>
      <c r="J181" s="148"/>
      <c r="K181" s="107"/>
      <c r="L181" s="107"/>
      <c r="M181" s="107"/>
      <c r="N181" s="107"/>
      <c r="O181" s="107"/>
      <c r="P181" s="107"/>
    </row>
    <row r="182" spans="1:16" s="9" customFormat="1" ht="52.8" x14ac:dyDescent="0.25">
      <c r="A182" s="64" t="s">
        <v>993</v>
      </c>
      <c r="B182" s="65" t="s">
        <v>1479</v>
      </c>
      <c r="C182" s="223" t="s">
        <v>1506</v>
      </c>
      <c r="D182" s="66" t="s">
        <v>59</v>
      </c>
      <c r="E182" s="228">
        <v>1</v>
      </c>
      <c r="F182" s="147"/>
      <c r="G182" s="107"/>
      <c r="H182" s="107"/>
      <c r="I182" s="295"/>
      <c r="J182" s="148"/>
      <c r="K182" s="107"/>
      <c r="L182" s="107"/>
      <c r="M182" s="107"/>
      <c r="N182" s="107"/>
      <c r="O182" s="107"/>
      <c r="P182" s="107"/>
    </row>
    <row r="183" spans="1:16" s="9" customFormat="1" ht="52.8" x14ac:dyDescent="0.25">
      <c r="A183" s="64" t="s">
        <v>994</v>
      </c>
      <c r="B183" s="65" t="s">
        <v>1479</v>
      </c>
      <c r="C183" s="223" t="s">
        <v>1511</v>
      </c>
      <c r="D183" s="66" t="s">
        <v>59</v>
      </c>
      <c r="E183" s="228">
        <v>2</v>
      </c>
      <c r="F183" s="147"/>
      <c r="G183" s="107"/>
      <c r="H183" s="107"/>
      <c r="I183" s="295"/>
      <c r="J183" s="148"/>
      <c r="K183" s="107"/>
      <c r="L183" s="107"/>
      <c r="M183" s="107"/>
      <c r="N183" s="107"/>
      <c r="O183" s="107"/>
      <c r="P183" s="107"/>
    </row>
    <row r="184" spans="1:16" s="9" customFormat="1" ht="52.8" x14ac:dyDescent="0.25">
      <c r="A184" s="64" t="s">
        <v>995</v>
      </c>
      <c r="B184" s="65" t="s">
        <v>1479</v>
      </c>
      <c r="C184" s="223" t="s">
        <v>1482</v>
      </c>
      <c r="D184" s="66" t="s">
        <v>59</v>
      </c>
      <c r="E184" s="228">
        <v>1</v>
      </c>
      <c r="F184" s="147"/>
      <c r="G184" s="107"/>
      <c r="H184" s="107"/>
      <c r="I184" s="295"/>
      <c r="J184" s="148"/>
      <c r="K184" s="107"/>
      <c r="L184" s="107"/>
      <c r="M184" s="107"/>
      <c r="N184" s="107"/>
      <c r="O184" s="107"/>
      <c r="P184" s="107"/>
    </row>
    <row r="185" spans="1:16" s="9" customFormat="1" x14ac:dyDescent="0.25">
      <c r="A185" s="64" t="s">
        <v>996</v>
      </c>
      <c r="B185" s="65" t="s">
        <v>1484</v>
      </c>
      <c r="C185" s="223" t="s">
        <v>1485</v>
      </c>
      <c r="D185" s="66" t="s">
        <v>347</v>
      </c>
      <c r="E185" s="228">
        <v>7</v>
      </c>
      <c r="F185" s="147"/>
      <c r="G185" s="107"/>
      <c r="H185" s="107"/>
      <c r="I185" s="107"/>
      <c r="J185" s="148"/>
      <c r="K185" s="107"/>
      <c r="L185" s="107"/>
      <c r="M185" s="107"/>
      <c r="N185" s="107"/>
      <c r="O185" s="107"/>
      <c r="P185" s="107"/>
    </row>
    <row r="186" spans="1:16" s="9" customFormat="1" x14ac:dyDescent="0.25">
      <c r="A186" s="64" t="s">
        <v>997</v>
      </c>
      <c r="B186" s="65" t="s">
        <v>1486</v>
      </c>
      <c r="C186" s="223" t="s">
        <v>1487</v>
      </c>
      <c r="D186" s="66" t="s">
        <v>347</v>
      </c>
      <c r="E186" s="228">
        <v>7</v>
      </c>
      <c r="F186" s="147"/>
      <c r="G186" s="107"/>
      <c r="H186" s="107"/>
      <c r="I186" s="107"/>
      <c r="J186" s="148"/>
      <c r="K186" s="107"/>
      <c r="L186" s="107"/>
      <c r="M186" s="107"/>
      <c r="N186" s="107"/>
      <c r="O186" s="107"/>
      <c r="P186" s="107"/>
    </row>
    <row r="187" spans="1:16" s="9" customFormat="1" x14ac:dyDescent="0.25">
      <c r="A187" s="64" t="s">
        <v>998</v>
      </c>
      <c r="B187" s="65" t="s">
        <v>1488</v>
      </c>
      <c r="C187" s="223"/>
      <c r="D187" s="66" t="s">
        <v>1612</v>
      </c>
      <c r="E187" s="228">
        <v>1</v>
      </c>
      <c r="F187" s="147"/>
      <c r="G187" s="107"/>
      <c r="H187" s="107"/>
      <c r="I187" s="107"/>
      <c r="J187" s="148"/>
      <c r="K187" s="107"/>
      <c r="L187" s="107"/>
      <c r="M187" s="107"/>
      <c r="N187" s="107"/>
      <c r="O187" s="107"/>
      <c r="P187" s="107"/>
    </row>
    <row r="188" spans="1:16" s="9" customFormat="1" ht="26.4" x14ac:dyDescent="0.25">
      <c r="A188" s="64" t="s">
        <v>999</v>
      </c>
      <c r="B188" s="65" t="s">
        <v>1448</v>
      </c>
      <c r="C188" s="223" t="s">
        <v>900</v>
      </c>
      <c r="D188" s="66" t="s">
        <v>56</v>
      </c>
      <c r="E188" s="228">
        <v>200</v>
      </c>
      <c r="F188" s="147"/>
      <c r="G188" s="107"/>
      <c r="H188" s="107"/>
      <c r="I188" s="107"/>
      <c r="J188" s="148"/>
      <c r="K188" s="107"/>
      <c r="L188" s="107"/>
      <c r="M188" s="107"/>
      <c r="N188" s="107"/>
      <c r="O188" s="107"/>
      <c r="P188" s="107"/>
    </row>
    <row r="189" spans="1:16" s="9" customFormat="1" ht="26.4" x14ac:dyDescent="0.25">
      <c r="A189" s="64" t="s">
        <v>1631</v>
      </c>
      <c r="B189" s="65" t="s">
        <v>1245</v>
      </c>
      <c r="C189" s="223" t="s">
        <v>1489</v>
      </c>
      <c r="D189" s="66" t="s">
        <v>56</v>
      </c>
      <c r="E189" s="228">
        <v>200</v>
      </c>
      <c r="F189" s="147"/>
      <c r="G189" s="107"/>
      <c r="H189" s="107"/>
      <c r="I189" s="107"/>
      <c r="J189" s="148"/>
      <c r="K189" s="107"/>
      <c r="L189" s="107"/>
      <c r="M189" s="107"/>
      <c r="N189" s="107"/>
      <c r="O189" s="107"/>
      <c r="P189" s="107"/>
    </row>
    <row r="190" spans="1:16" s="9" customFormat="1" x14ac:dyDescent="0.25">
      <c r="A190" s="64" t="s">
        <v>1632</v>
      </c>
      <c r="B190" s="65" t="s">
        <v>1232</v>
      </c>
      <c r="C190" s="223" t="s">
        <v>858</v>
      </c>
      <c r="D190" s="66" t="s">
        <v>347</v>
      </c>
      <c r="E190" s="228">
        <v>1</v>
      </c>
      <c r="F190" s="147"/>
      <c r="G190" s="107"/>
      <c r="H190" s="107"/>
      <c r="I190" s="107"/>
      <c r="J190" s="148"/>
      <c r="K190" s="107"/>
      <c r="L190" s="107"/>
      <c r="M190" s="107"/>
      <c r="N190" s="107"/>
      <c r="O190" s="107"/>
      <c r="P190" s="107"/>
    </row>
    <row r="191" spans="1:16" s="9" customFormat="1" x14ac:dyDescent="0.25">
      <c r="A191" s="64" t="s">
        <v>1633</v>
      </c>
      <c r="B191" s="65" t="s">
        <v>1490</v>
      </c>
      <c r="C191" s="223" t="s">
        <v>1491</v>
      </c>
      <c r="D191" s="66" t="s">
        <v>347</v>
      </c>
      <c r="E191" s="228">
        <v>1</v>
      </c>
      <c r="F191" s="147"/>
      <c r="G191" s="107"/>
      <c r="H191" s="107"/>
      <c r="I191" s="107"/>
      <c r="J191" s="148"/>
      <c r="K191" s="107"/>
      <c r="L191" s="107"/>
      <c r="M191" s="107"/>
      <c r="N191" s="107"/>
      <c r="O191" s="107"/>
      <c r="P191" s="107"/>
    </row>
    <row r="192" spans="1:16" s="9" customFormat="1" x14ac:dyDescent="0.25">
      <c r="A192" s="64" t="s">
        <v>1634</v>
      </c>
      <c r="B192" s="65" t="s">
        <v>719</v>
      </c>
      <c r="C192" s="223"/>
      <c r="D192" s="66" t="s">
        <v>59</v>
      </c>
      <c r="E192" s="228">
        <v>1</v>
      </c>
      <c r="F192" s="147"/>
      <c r="G192" s="107"/>
      <c r="H192" s="107"/>
      <c r="I192" s="107"/>
      <c r="J192" s="148"/>
      <c r="K192" s="107"/>
      <c r="L192" s="107"/>
      <c r="M192" s="107"/>
      <c r="N192" s="107"/>
      <c r="O192" s="107"/>
      <c r="P192" s="107"/>
    </row>
    <row r="193" spans="1:16" s="9" customFormat="1" x14ac:dyDescent="0.25">
      <c r="A193" s="64" t="s">
        <v>2143</v>
      </c>
      <c r="B193" s="65" t="s">
        <v>718</v>
      </c>
      <c r="C193" s="223"/>
      <c r="D193" s="66" t="s">
        <v>59</v>
      </c>
      <c r="E193" s="228">
        <v>1</v>
      </c>
      <c r="F193" s="147"/>
      <c r="G193" s="107"/>
      <c r="H193" s="107"/>
      <c r="I193" s="107"/>
      <c r="J193" s="148"/>
      <c r="K193" s="107"/>
      <c r="L193" s="107"/>
      <c r="M193" s="107"/>
      <c r="N193" s="107"/>
      <c r="O193" s="107"/>
      <c r="P193" s="107"/>
    </row>
    <row r="194" spans="1:16" s="9" customFormat="1" ht="52.8" x14ac:dyDescent="0.25">
      <c r="A194" s="64" t="s">
        <v>2813</v>
      </c>
      <c r="B194" s="193" t="s">
        <v>1297</v>
      </c>
      <c r="C194" s="223"/>
      <c r="D194" s="66" t="s">
        <v>59</v>
      </c>
      <c r="E194" s="228">
        <v>1</v>
      </c>
      <c r="F194" s="147"/>
      <c r="G194" s="107"/>
      <c r="H194" s="107"/>
      <c r="I194" s="107"/>
      <c r="J194" s="148"/>
      <c r="K194" s="107"/>
      <c r="L194" s="107"/>
      <c r="M194" s="107"/>
      <c r="N194" s="107"/>
      <c r="O194" s="107"/>
      <c r="P194" s="107"/>
    </row>
    <row r="195" spans="1:16" s="9" customFormat="1" x14ac:dyDescent="0.25">
      <c r="A195" s="200">
        <v>7</v>
      </c>
      <c r="B195" s="197" t="s">
        <v>1512</v>
      </c>
      <c r="C195" s="223"/>
      <c r="D195" s="66"/>
      <c r="E195" s="228"/>
      <c r="F195" s="147"/>
      <c r="G195" s="107"/>
      <c r="H195" s="107"/>
      <c r="I195" s="107"/>
      <c r="J195" s="148"/>
      <c r="K195" s="107"/>
      <c r="L195" s="107"/>
      <c r="M195" s="107"/>
      <c r="N195" s="107"/>
      <c r="O195" s="107"/>
      <c r="P195" s="107"/>
    </row>
    <row r="196" spans="1:16" s="9" customFormat="1" ht="39.6" x14ac:dyDescent="0.25">
      <c r="A196" s="64" t="s">
        <v>1298</v>
      </c>
      <c r="B196" s="65" t="s">
        <v>1467</v>
      </c>
      <c r="C196" s="223" t="s">
        <v>1513</v>
      </c>
      <c r="D196" s="66" t="s">
        <v>347</v>
      </c>
      <c r="E196" s="228">
        <v>1</v>
      </c>
      <c r="F196" s="147"/>
      <c r="G196" s="107"/>
      <c r="H196" s="107"/>
      <c r="I196" s="107"/>
      <c r="J196" s="148"/>
      <c r="K196" s="107"/>
      <c r="L196" s="107"/>
      <c r="M196" s="107"/>
      <c r="N196" s="107"/>
      <c r="O196" s="107"/>
      <c r="P196" s="107"/>
    </row>
    <row r="197" spans="1:16" s="9" customFormat="1" ht="26.4" x14ac:dyDescent="0.25">
      <c r="A197" s="64" t="s">
        <v>1299</v>
      </c>
      <c r="B197" s="65" t="s">
        <v>1469</v>
      </c>
      <c r="C197" s="223" t="s">
        <v>1216</v>
      </c>
      <c r="D197" s="66" t="s">
        <v>59</v>
      </c>
      <c r="E197" s="228">
        <v>1</v>
      </c>
      <c r="F197" s="147"/>
      <c r="G197" s="107"/>
      <c r="H197" s="107"/>
      <c r="I197" s="107"/>
      <c r="J197" s="148"/>
      <c r="K197" s="107"/>
      <c r="L197" s="107"/>
      <c r="M197" s="107"/>
      <c r="N197" s="107"/>
      <c r="O197" s="107"/>
      <c r="P197" s="107"/>
    </row>
    <row r="198" spans="1:16" s="9" customFormat="1" x14ac:dyDescent="0.25">
      <c r="A198" s="64" t="s">
        <v>1300</v>
      </c>
      <c r="B198" s="65" t="s">
        <v>1470</v>
      </c>
      <c r="C198" s="223" t="s">
        <v>1471</v>
      </c>
      <c r="D198" s="66" t="s">
        <v>347</v>
      </c>
      <c r="E198" s="228">
        <v>1</v>
      </c>
      <c r="F198" s="147"/>
      <c r="G198" s="107"/>
      <c r="H198" s="107"/>
      <c r="I198" s="107"/>
      <c r="J198" s="148"/>
      <c r="K198" s="107"/>
      <c r="L198" s="107"/>
      <c r="M198" s="107"/>
      <c r="N198" s="107"/>
      <c r="O198" s="107"/>
      <c r="P198" s="107"/>
    </row>
    <row r="199" spans="1:16" s="9" customFormat="1" x14ac:dyDescent="0.25">
      <c r="A199" s="64" t="s">
        <v>1301</v>
      </c>
      <c r="B199" s="65" t="s">
        <v>1472</v>
      </c>
      <c r="C199" s="223"/>
      <c r="D199" s="66" t="s">
        <v>1473</v>
      </c>
      <c r="E199" s="228">
        <v>1</v>
      </c>
      <c r="F199" s="147"/>
      <c r="G199" s="107"/>
      <c r="H199" s="107"/>
      <c r="I199" s="107"/>
      <c r="J199" s="148"/>
      <c r="K199" s="107"/>
      <c r="L199" s="107"/>
      <c r="M199" s="107"/>
      <c r="N199" s="107"/>
      <c r="O199" s="107"/>
      <c r="P199" s="107"/>
    </row>
    <row r="200" spans="1:16" s="9" customFormat="1" x14ac:dyDescent="0.25">
      <c r="A200" s="64" t="s">
        <v>1302</v>
      </c>
      <c r="B200" s="65" t="s">
        <v>1474</v>
      </c>
      <c r="C200" s="223" t="s">
        <v>1471</v>
      </c>
      <c r="D200" s="66" t="s">
        <v>59</v>
      </c>
      <c r="E200" s="228">
        <v>1</v>
      </c>
      <c r="F200" s="147"/>
      <c r="G200" s="107"/>
      <c r="H200" s="107"/>
      <c r="I200" s="107"/>
      <c r="J200" s="148"/>
      <c r="K200" s="107"/>
      <c r="L200" s="107"/>
      <c r="M200" s="107"/>
      <c r="N200" s="107"/>
      <c r="O200" s="107"/>
      <c r="P200" s="107"/>
    </row>
    <row r="201" spans="1:16" s="165" customFormat="1" x14ac:dyDescent="0.25">
      <c r="A201" s="64" t="s">
        <v>1303</v>
      </c>
      <c r="B201" s="387" t="s">
        <v>2807</v>
      </c>
      <c r="C201" s="387"/>
      <c r="D201" s="386" t="s">
        <v>347</v>
      </c>
      <c r="E201" s="383">
        <v>1</v>
      </c>
      <c r="F201" s="147"/>
      <c r="G201" s="107"/>
      <c r="H201" s="107"/>
      <c r="I201" s="107"/>
      <c r="J201" s="148"/>
      <c r="K201" s="107"/>
      <c r="L201" s="107"/>
      <c r="M201" s="107"/>
      <c r="N201" s="107"/>
      <c r="O201" s="107"/>
      <c r="P201" s="107"/>
    </row>
    <row r="202" spans="1:16" s="165" customFormat="1" x14ac:dyDescent="0.25">
      <c r="A202" s="64" t="s">
        <v>1304</v>
      </c>
      <c r="B202" s="387" t="s">
        <v>2808</v>
      </c>
      <c r="C202" s="387"/>
      <c r="D202" s="386" t="s">
        <v>347</v>
      </c>
      <c r="E202" s="383">
        <v>8</v>
      </c>
      <c r="F202" s="147"/>
      <c r="G202" s="107"/>
      <c r="H202" s="107"/>
      <c r="I202" s="107"/>
      <c r="J202" s="148"/>
      <c r="K202" s="107"/>
      <c r="L202" s="107"/>
      <c r="M202" s="107"/>
      <c r="N202" s="107"/>
      <c r="O202" s="107"/>
      <c r="P202" s="107"/>
    </row>
    <row r="203" spans="1:16" s="9" customFormat="1" x14ac:dyDescent="0.25">
      <c r="A203" s="64" t="s">
        <v>1305</v>
      </c>
      <c r="B203" s="65" t="s">
        <v>1475</v>
      </c>
      <c r="C203" s="223" t="s">
        <v>1476</v>
      </c>
      <c r="D203" s="66" t="s">
        <v>347</v>
      </c>
      <c r="E203" s="228">
        <v>16</v>
      </c>
      <c r="F203" s="147"/>
      <c r="G203" s="107"/>
      <c r="H203" s="107"/>
      <c r="I203" s="107"/>
      <c r="J203" s="148"/>
      <c r="K203" s="107"/>
      <c r="L203" s="107"/>
      <c r="M203" s="107"/>
      <c r="N203" s="107"/>
      <c r="O203" s="107"/>
      <c r="P203" s="107"/>
    </row>
    <row r="204" spans="1:16" s="9" customFormat="1" x14ac:dyDescent="0.25">
      <c r="A204" s="64" t="s">
        <v>1306</v>
      </c>
      <c r="B204" s="65" t="s">
        <v>1477</v>
      </c>
      <c r="C204" s="223" t="s">
        <v>1478</v>
      </c>
      <c r="D204" s="66" t="s">
        <v>347</v>
      </c>
      <c r="E204" s="228">
        <v>16</v>
      </c>
      <c r="F204" s="147"/>
      <c r="G204" s="107"/>
      <c r="H204" s="107"/>
      <c r="I204" s="107"/>
      <c r="J204" s="148"/>
      <c r="K204" s="107"/>
      <c r="L204" s="107"/>
      <c r="M204" s="107"/>
      <c r="N204" s="107"/>
      <c r="O204" s="107"/>
      <c r="P204" s="107"/>
    </row>
    <row r="205" spans="1:16" s="9" customFormat="1" ht="52.8" x14ac:dyDescent="0.25">
      <c r="A205" s="64" t="s">
        <v>1307</v>
      </c>
      <c r="B205" s="375" t="s">
        <v>1479</v>
      </c>
      <c r="C205" s="390" t="s">
        <v>2814</v>
      </c>
      <c r="D205" s="391" t="s">
        <v>59</v>
      </c>
      <c r="E205" s="392">
        <v>2</v>
      </c>
      <c r="F205" s="147"/>
      <c r="G205" s="107"/>
      <c r="H205" s="107"/>
      <c r="I205" s="292"/>
      <c r="J205" s="148"/>
      <c r="K205" s="107"/>
      <c r="L205" s="107"/>
      <c r="M205" s="107"/>
      <c r="N205" s="107"/>
      <c r="O205" s="107"/>
      <c r="P205" s="107"/>
    </row>
    <row r="206" spans="1:16" s="9" customFormat="1" ht="52.8" x14ac:dyDescent="0.25">
      <c r="A206" s="64" t="s">
        <v>1308</v>
      </c>
      <c r="B206" s="65" t="s">
        <v>1479</v>
      </c>
      <c r="C206" s="223" t="s">
        <v>1505</v>
      </c>
      <c r="D206" s="66" t="s">
        <v>59</v>
      </c>
      <c r="E206" s="228">
        <v>2</v>
      </c>
      <c r="F206" s="147"/>
      <c r="G206" s="107"/>
      <c r="H206" s="107"/>
      <c r="I206" s="292"/>
      <c r="J206" s="148"/>
      <c r="K206" s="107"/>
      <c r="L206" s="107"/>
      <c r="M206" s="107"/>
      <c r="N206" s="107"/>
      <c r="O206" s="107"/>
      <c r="P206" s="107"/>
    </row>
    <row r="207" spans="1:16" s="9" customFormat="1" ht="52.8" x14ac:dyDescent="0.25">
      <c r="A207" s="64" t="s">
        <v>1309</v>
      </c>
      <c r="B207" s="375" t="s">
        <v>1479</v>
      </c>
      <c r="C207" s="390" t="s">
        <v>2815</v>
      </c>
      <c r="D207" s="391" t="s">
        <v>59</v>
      </c>
      <c r="E207" s="392">
        <v>2</v>
      </c>
      <c r="F207" s="147"/>
      <c r="G207" s="107"/>
      <c r="H207" s="107"/>
      <c r="I207" s="292"/>
      <c r="J207" s="148"/>
      <c r="K207" s="107"/>
      <c r="L207" s="107"/>
      <c r="M207" s="107"/>
      <c r="N207" s="107"/>
      <c r="O207" s="107"/>
      <c r="P207" s="107"/>
    </row>
    <row r="208" spans="1:16" s="9" customFormat="1" ht="52.8" x14ac:dyDescent="0.25">
      <c r="A208" s="64" t="s">
        <v>1310</v>
      </c>
      <c r="B208" s="65" t="s">
        <v>1479</v>
      </c>
      <c r="C208" s="223" t="s">
        <v>1511</v>
      </c>
      <c r="D208" s="66" t="s">
        <v>59</v>
      </c>
      <c r="E208" s="228">
        <v>2</v>
      </c>
      <c r="F208" s="147"/>
      <c r="G208" s="107"/>
      <c r="H208" s="107"/>
      <c r="I208" s="292"/>
      <c r="J208" s="148"/>
      <c r="K208" s="107"/>
      <c r="L208" s="107"/>
      <c r="M208" s="107"/>
      <c r="N208" s="107"/>
      <c r="O208" s="107"/>
      <c r="P208" s="107"/>
    </row>
    <row r="209" spans="1:16" s="9" customFormat="1" x14ac:dyDescent="0.25">
      <c r="A209" s="64" t="s">
        <v>1311</v>
      </c>
      <c r="B209" s="65" t="s">
        <v>1484</v>
      </c>
      <c r="C209" s="223" t="s">
        <v>1485</v>
      </c>
      <c r="D209" s="66" t="s">
        <v>347</v>
      </c>
      <c r="E209" s="228">
        <v>8</v>
      </c>
      <c r="F209" s="147"/>
      <c r="G209" s="107"/>
      <c r="H209" s="107"/>
      <c r="I209" s="107"/>
      <c r="J209" s="148"/>
      <c r="K209" s="107"/>
      <c r="L209" s="107"/>
      <c r="M209" s="107"/>
      <c r="N209" s="107"/>
      <c r="O209" s="107"/>
      <c r="P209" s="107"/>
    </row>
    <row r="210" spans="1:16" s="9" customFormat="1" x14ac:dyDescent="0.25">
      <c r="A210" s="64" t="s">
        <v>1635</v>
      </c>
      <c r="B210" s="65" t="s">
        <v>1486</v>
      </c>
      <c r="C210" s="223" t="s">
        <v>1487</v>
      </c>
      <c r="D210" s="66" t="s">
        <v>347</v>
      </c>
      <c r="E210" s="228">
        <v>8</v>
      </c>
      <c r="F210" s="147"/>
      <c r="G210" s="107"/>
      <c r="H210" s="107"/>
      <c r="I210" s="107"/>
      <c r="J210" s="148"/>
      <c r="K210" s="107"/>
      <c r="L210" s="107"/>
      <c r="M210" s="107"/>
      <c r="N210" s="107"/>
      <c r="O210" s="107"/>
      <c r="P210" s="107"/>
    </row>
    <row r="211" spans="1:16" s="9" customFormat="1" x14ac:dyDescent="0.25">
      <c r="A211" s="64" t="s">
        <v>1636</v>
      </c>
      <c r="B211" s="65" t="s">
        <v>1488</v>
      </c>
      <c r="C211" s="223"/>
      <c r="D211" s="66" t="s">
        <v>1612</v>
      </c>
      <c r="E211" s="228">
        <v>1</v>
      </c>
      <c r="F211" s="147"/>
      <c r="G211" s="107"/>
      <c r="H211" s="107"/>
      <c r="I211" s="107"/>
      <c r="J211" s="148"/>
      <c r="K211" s="107"/>
      <c r="L211" s="107"/>
      <c r="M211" s="107"/>
      <c r="N211" s="107"/>
      <c r="O211" s="107"/>
      <c r="P211" s="107"/>
    </row>
    <row r="212" spans="1:16" s="9" customFormat="1" ht="26.4" x14ac:dyDescent="0.25">
      <c r="A212" s="64" t="s">
        <v>1637</v>
      </c>
      <c r="B212" s="65" t="s">
        <v>1448</v>
      </c>
      <c r="C212" s="223" t="s">
        <v>900</v>
      </c>
      <c r="D212" s="66" t="s">
        <v>56</v>
      </c>
      <c r="E212" s="228">
        <v>140</v>
      </c>
      <c r="F212" s="147"/>
      <c r="G212" s="107"/>
      <c r="H212" s="107"/>
      <c r="I212" s="107"/>
      <c r="J212" s="148"/>
      <c r="K212" s="107"/>
      <c r="L212" s="107"/>
      <c r="M212" s="107"/>
      <c r="N212" s="107"/>
      <c r="O212" s="107"/>
      <c r="P212" s="107"/>
    </row>
    <row r="213" spans="1:16" s="9" customFormat="1" ht="26.4" x14ac:dyDescent="0.25">
      <c r="A213" s="64" t="s">
        <v>1638</v>
      </c>
      <c r="B213" s="65" t="s">
        <v>1245</v>
      </c>
      <c r="C213" s="223" t="s">
        <v>1489</v>
      </c>
      <c r="D213" s="66" t="s">
        <v>56</v>
      </c>
      <c r="E213" s="228">
        <v>140</v>
      </c>
      <c r="F213" s="147"/>
      <c r="G213" s="107"/>
      <c r="H213" s="107"/>
      <c r="I213" s="107"/>
      <c r="J213" s="148"/>
      <c r="K213" s="107"/>
      <c r="L213" s="107"/>
      <c r="M213" s="107"/>
      <c r="N213" s="107"/>
      <c r="O213" s="107"/>
      <c r="P213" s="107"/>
    </row>
    <row r="214" spans="1:16" s="9" customFormat="1" x14ac:dyDescent="0.25">
      <c r="A214" s="64" t="s">
        <v>1639</v>
      </c>
      <c r="B214" s="65" t="s">
        <v>1232</v>
      </c>
      <c r="C214" s="223" t="s">
        <v>858</v>
      </c>
      <c r="D214" s="66" t="s">
        <v>347</v>
      </c>
      <c r="E214" s="228">
        <v>1</v>
      </c>
      <c r="F214" s="147"/>
      <c r="G214" s="107"/>
      <c r="H214" s="107"/>
      <c r="I214" s="107"/>
      <c r="J214" s="148"/>
      <c r="K214" s="107"/>
      <c r="L214" s="107"/>
      <c r="M214" s="107"/>
      <c r="N214" s="107"/>
      <c r="O214" s="107"/>
      <c r="P214" s="107"/>
    </row>
    <row r="215" spans="1:16" s="9" customFormat="1" x14ac:dyDescent="0.25">
      <c r="A215" s="64" t="s">
        <v>1640</v>
      </c>
      <c r="B215" s="65" t="s">
        <v>1490</v>
      </c>
      <c r="C215" s="223" t="s">
        <v>1491</v>
      </c>
      <c r="D215" s="66" t="s">
        <v>347</v>
      </c>
      <c r="E215" s="228">
        <v>1</v>
      </c>
      <c r="F215" s="147"/>
      <c r="G215" s="107"/>
      <c r="H215" s="107"/>
      <c r="I215" s="107"/>
      <c r="J215" s="148"/>
      <c r="K215" s="107"/>
      <c r="L215" s="107"/>
      <c r="M215" s="107"/>
      <c r="N215" s="107"/>
      <c r="O215" s="107"/>
      <c r="P215" s="107"/>
    </row>
    <row r="216" spans="1:16" s="9" customFormat="1" x14ac:dyDescent="0.25">
      <c r="A216" s="64" t="s">
        <v>2578</v>
      </c>
      <c r="B216" s="65" t="s">
        <v>719</v>
      </c>
      <c r="C216" s="223"/>
      <c r="D216" s="66" t="s">
        <v>59</v>
      </c>
      <c r="E216" s="228">
        <v>1</v>
      </c>
      <c r="F216" s="147"/>
      <c r="G216" s="107"/>
      <c r="H216" s="107"/>
      <c r="I216" s="107"/>
      <c r="J216" s="148"/>
      <c r="K216" s="107"/>
      <c r="L216" s="107"/>
      <c r="M216" s="107"/>
      <c r="N216" s="107"/>
      <c r="O216" s="107"/>
      <c r="P216" s="107"/>
    </row>
    <row r="217" spans="1:16" s="9" customFormat="1" x14ac:dyDescent="0.25">
      <c r="A217" s="64" t="s">
        <v>2579</v>
      </c>
      <c r="B217" s="65" t="s">
        <v>718</v>
      </c>
      <c r="C217" s="223"/>
      <c r="D217" s="66" t="s">
        <v>59</v>
      </c>
      <c r="E217" s="228">
        <v>1</v>
      </c>
      <c r="F217" s="147"/>
      <c r="G217" s="107"/>
      <c r="H217" s="107"/>
      <c r="I217" s="107"/>
      <c r="J217" s="148"/>
      <c r="K217" s="107"/>
      <c r="L217" s="107"/>
      <c r="M217" s="107"/>
      <c r="N217" s="107"/>
      <c r="O217" s="107"/>
      <c r="P217" s="107"/>
    </row>
    <row r="218" spans="1:16" s="9" customFormat="1" ht="52.8" x14ac:dyDescent="0.25">
      <c r="A218" s="64" t="s">
        <v>2580</v>
      </c>
      <c r="B218" s="193" t="s">
        <v>1297</v>
      </c>
      <c r="C218" s="223"/>
      <c r="D218" s="66" t="s">
        <v>59</v>
      </c>
      <c r="E218" s="228">
        <v>1</v>
      </c>
      <c r="F218" s="147"/>
      <c r="G218" s="107"/>
      <c r="H218" s="107"/>
      <c r="I218" s="107"/>
      <c r="J218" s="148"/>
      <c r="K218" s="107"/>
      <c r="L218" s="107"/>
      <c r="M218" s="107"/>
      <c r="N218" s="107"/>
      <c r="O218" s="107"/>
      <c r="P218" s="107"/>
    </row>
    <row r="219" spans="1:16" s="9" customFormat="1" x14ac:dyDescent="0.25">
      <c r="A219" s="200">
        <v>8</v>
      </c>
      <c r="B219" s="197" t="s">
        <v>1514</v>
      </c>
      <c r="C219" s="223"/>
      <c r="D219" s="66"/>
      <c r="E219" s="228"/>
      <c r="F219" s="147"/>
      <c r="G219" s="107"/>
      <c r="H219" s="107"/>
      <c r="I219" s="107"/>
      <c r="J219" s="148"/>
      <c r="K219" s="107"/>
      <c r="L219" s="107"/>
      <c r="M219" s="107"/>
      <c r="N219" s="107"/>
      <c r="O219" s="107"/>
      <c r="P219" s="107"/>
    </row>
    <row r="220" spans="1:16" s="9" customFormat="1" ht="39.6" x14ac:dyDescent="0.25">
      <c r="A220" s="64" t="s">
        <v>1312</v>
      </c>
      <c r="B220" s="65" t="s">
        <v>1467</v>
      </c>
      <c r="C220" s="223" t="s">
        <v>1515</v>
      </c>
      <c r="D220" s="66" t="s">
        <v>347</v>
      </c>
      <c r="E220" s="228">
        <v>1</v>
      </c>
      <c r="F220" s="147"/>
      <c r="G220" s="107"/>
      <c r="H220" s="107"/>
      <c r="I220" s="107"/>
      <c r="J220" s="148"/>
      <c r="K220" s="107"/>
      <c r="L220" s="107"/>
      <c r="M220" s="107"/>
      <c r="N220" s="107"/>
      <c r="O220" s="107"/>
      <c r="P220" s="107"/>
    </row>
    <row r="221" spans="1:16" s="9" customFormat="1" ht="26.4" x14ac:dyDescent="0.25">
      <c r="A221" s="64" t="s">
        <v>1313</v>
      </c>
      <c r="B221" s="65" t="s">
        <v>1469</v>
      </c>
      <c r="C221" s="223" t="s">
        <v>1216</v>
      </c>
      <c r="D221" s="66" t="s">
        <v>59</v>
      </c>
      <c r="E221" s="228">
        <v>1</v>
      </c>
      <c r="F221" s="147"/>
      <c r="G221" s="107"/>
      <c r="H221" s="107"/>
      <c r="I221" s="107"/>
      <c r="J221" s="148"/>
      <c r="K221" s="107"/>
      <c r="L221" s="107"/>
      <c r="M221" s="107"/>
      <c r="N221" s="107"/>
      <c r="O221" s="107"/>
      <c r="P221" s="107"/>
    </row>
    <row r="222" spans="1:16" s="9" customFormat="1" x14ac:dyDescent="0.25">
      <c r="A222" s="64" t="s">
        <v>1314</v>
      </c>
      <c r="B222" s="65" t="s">
        <v>1470</v>
      </c>
      <c r="C222" s="223" t="s">
        <v>1471</v>
      </c>
      <c r="D222" s="66" t="s">
        <v>347</v>
      </c>
      <c r="E222" s="228">
        <v>1</v>
      </c>
      <c r="F222" s="147"/>
      <c r="G222" s="107"/>
      <c r="H222" s="107"/>
      <c r="I222" s="107"/>
      <c r="J222" s="148"/>
      <c r="K222" s="107"/>
      <c r="L222" s="107"/>
      <c r="M222" s="107"/>
      <c r="N222" s="107"/>
      <c r="O222" s="107"/>
      <c r="P222" s="107"/>
    </row>
    <row r="223" spans="1:16" s="9" customFormat="1" x14ac:dyDescent="0.25">
      <c r="A223" s="64" t="s">
        <v>1315</v>
      </c>
      <c r="B223" s="65" t="s">
        <v>1472</v>
      </c>
      <c r="C223" s="223"/>
      <c r="D223" s="66" t="s">
        <v>1473</v>
      </c>
      <c r="E223" s="228">
        <v>1</v>
      </c>
      <c r="F223" s="147"/>
      <c r="G223" s="107"/>
      <c r="H223" s="107"/>
      <c r="I223" s="107"/>
      <c r="J223" s="148"/>
      <c r="K223" s="107"/>
      <c r="L223" s="107"/>
      <c r="M223" s="107"/>
      <c r="N223" s="107"/>
      <c r="O223" s="107"/>
      <c r="P223" s="107"/>
    </row>
    <row r="224" spans="1:16" s="9" customFormat="1" x14ac:dyDescent="0.25">
      <c r="A224" s="64" t="s">
        <v>1316</v>
      </c>
      <c r="B224" s="65" t="s">
        <v>1474</v>
      </c>
      <c r="C224" s="223" t="s">
        <v>1471</v>
      </c>
      <c r="D224" s="66" t="s">
        <v>59</v>
      </c>
      <c r="E224" s="228">
        <v>1</v>
      </c>
      <c r="F224" s="147"/>
      <c r="G224" s="107"/>
      <c r="H224" s="107"/>
      <c r="I224" s="107"/>
      <c r="J224" s="148"/>
      <c r="K224" s="107"/>
      <c r="L224" s="107"/>
      <c r="M224" s="107"/>
      <c r="N224" s="107"/>
      <c r="O224" s="107"/>
      <c r="P224" s="107"/>
    </row>
    <row r="225" spans="1:16" s="165" customFormat="1" x14ac:dyDescent="0.25">
      <c r="A225" s="64" t="s">
        <v>1317</v>
      </c>
      <c r="B225" s="387" t="s">
        <v>2807</v>
      </c>
      <c r="C225" s="387"/>
      <c r="D225" s="386" t="s">
        <v>347</v>
      </c>
      <c r="E225" s="383">
        <v>1</v>
      </c>
      <c r="F225" s="147"/>
      <c r="G225" s="107"/>
      <c r="H225" s="107"/>
      <c r="I225" s="107"/>
      <c r="J225" s="148"/>
      <c r="K225" s="107"/>
      <c r="L225" s="107"/>
      <c r="M225" s="107"/>
      <c r="N225" s="107"/>
      <c r="O225" s="107"/>
      <c r="P225" s="107"/>
    </row>
    <row r="226" spans="1:16" s="165" customFormat="1" x14ac:dyDescent="0.25">
      <c r="A226" s="64" t="s">
        <v>1318</v>
      </c>
      <c r="B226" s="387" t="s">
        <v>2808</v>
      </c>
      <c r="C226" s="387"/>
      <c r="D226" s="386" t="s">
        <v>347</v>
      </c>
      <c r="E226" s="383">
        <v>8</v>
      </c>
      <c r="F226" s="147"/>
      <c r="G226" s="107"/>
      <c r="H226" s="107"/>
      <c r="I226" s="107"/>
      <c r="J226" s="148"/>
      <c r="K226" s="107"/>
      <c r="L226" s="107"/>
      <c r="M226" s="107"/>
      <c r="N226" s="107"/>
      <c r="O226" s="107"/>
      <c r="P226" s="107"/>
    </row>
    <row r="227" spans="1:16" s="9" customFormat="1" x14ac:dyDescent="0.25">
      <c r="A227" s="64" t="s">
        <v>1319</v>
      </c>
      <c r="B227" s="65" t="s">
        <v>1475</v>
      </c>
      <c r="C227" s="223" t="s">
        <v>1476</v>
      </c>
      <c r="D227" s="66" t="s">
        <v>347</v>
      </c>
      <c r="E227" s="228">
        <v>16</v>
      </c>
      <c r="F227" s="147"/>
      <c r="G227" s="107"/>
      <c r="H227" s="107"/>
      <c r="I227" s="107"/>
      <c r="J227" s="148"/>
      <c r="K227" s="107"/>
      <c r="L227" s="107"/>
      <c r="M227" s="107"/>
      <c r="N227" s="107"/>
      <c r="O227" s="107"/>
      <c r="P227" s="107"/>
    </row>
    <row r="228" spans="1:16" s="9" customFormat="1" x14ac:dyDescent="0.25">
      <c r="A228" s="64" t="s">
        <v>1320</v>
      </c>
      <c r="B228" s="65" t="s">
        <v>1477</v>
      </c>
      <c r="C228" s="223" t="s">
        <v>1478</v>
      </c>
      <c r="D228" s="66" t="s">
        <v>347</v>
      </c>
      <c r="E228" s="228">
        <v>16</v>
      </c>
      <c r="F228" s="147"/>
      <c r="G228" s="107"/>
      <c r="H228" s="107"/>
      <c r="I228" s="107"/>
      <c r="J228" s="148"/>
      <c r="K228" s="107"/>
      <c r="L228" s="107"/>
      <c r="M228" s="107"/>
      <c r="N228" s="107"/>
      <c r="O228" s="107"/>
      <c r="P228" s="107"/>
    </row>
    <row r="229" spans="1:16" s="9" customFormat="1" ht="52.8" x14ac:dyDescent="0.25">
      <c r="A229" s="64" t="s">
        <v>1321</v>
      </c>
      <c r="B229" s="65" t="s">
        <v>1479</v>
      </c>
      <c r="C229" s="223" t="s">
        <v>1505</v>
      </c>
      <c r="D229" s="66" t="s">
        <v>59</v>
      </c>
      <c r="E229" s="228">
        <v>1</v>
      </c>
      <c r="F229" s="147"/>
      <c r="G229" s="107"/>
      <c r="H229" s="107"/>
      <c r="I229" s="292"/>
      <c r="J229" s="148"/>
      <c r="K229" s="107"/>
      <c r="L229" s="107"/>
      <c r="M229" s="107"/>
      <c r="N229" s="107"/>
      <c r="O229" s="107"/>
      <c r="P229" s="107"/>
    </row>
    <row r="230" spans="1:16" s="9" customFormat="1" ht="52.8" x14ac:dyDescent="0.25">
      <c r="A230" s="64" t="s">
        <v>1322</v>
      </c>
      <c r="B230" s="65" t="s">
        <v>1479</v>
      </c>
      <c r="C230" s="223" t="s">
        <v>1516</v>
      </c>
      <c r="D230" s="66" t="s">
        <v>59</v>
      </c>
      <c r="E230" s="228">
        <v>4</v>
      </c>
      <c r="F230" s="147"/>
      <c r="G230" s="107"/>
      <c r="H230" s="107"/>
      <c r="I230" s="295"/>
      <c r="J230" s="148"/>
      <c r="K230" s="107"/>
      <c r="L230" s="107"/>
      <c r="M230" s="107"/>
      <c r="N230" s="107"/>
      <c r="O230" s="107"/>
      <c r="P230" s="107"/>
    </row>
    <row r="231" spans="1:16" s="9" customFormat="1" ht="52.8" x14ac:dyDescent="0.25">
      <c r="A231" s="64" t="s">
        <v>1323</v>
      </c>
      <c r="B231" s="65" t="s">
        <v>1479</v>
      </c>
      <c r="C231" s="223" t="s">
        <v>1506</v>
      </c>
      <c r="D231" s="66" t="s">
        <v>59</v>
      </c>
      <c r="E231" s="228">
        <v>3</v>
      </c>
      <c r="F231" s="147"/>
      <c r="G231" s="107"/>
      <c r="H231" s="107"/>
      <c r="I231" s="295"/>
      <c r="J231" s="148"/>
      <c r="K231" s="107"/>
      <c r="L231" s="107"/>
      <c r="M231" s="107"/>
      <c r="N231" s="107"/>
      <c r="O231" s="107"/>
      <c r="P231" s="107"/>
    </row>
    <row r="232" spans="1:16" s="9" customFormat="1" x14ac:dyDescent="0.25">
      <c r="A232" s="64" t="s">
        <v>1641</v>
      </c>
      <c r="B232" s="65" t="s">
        <v>1484</v>
      </c>
      <c r="C232" s="223" t="s">
        <v>1485</v>
      </c>
      <c r="D232" s="66" t="s">
        <v>347</v>
      </c>
      <c r="E232" s="228">
        <v>8</v>
      </c>
      <c r="F232" s="147"/>
      <c r="G232" s="107"/>
      <c r="H232" s="107"/>
      <c r="I232" s="107"/>
      <c r="J232" s="148"/>
      <c r="K232" s="107"/>
      <c r="L232" s="107"/>
      <c r="M232" s="107"/>
      <c r="N232" s="107"/>
      <c r="O232" s="107"/>
      <c r="P232" s="107"/>
    </row>
    <row r="233" spans="1:16" s="9" customFormat="1" x14ac:dyDescent="0.25">
      <c r="A233" s="64" t="s">
        <v>1642</v>
      </c>
      <c r="B233" s="65" t="s">
        <v>1486</v>
      </c>
      <c r="C233" s="223" t="s">
        <v>1487</v>
      </c>
      <c r="D233" s="66" t="s">
        <v>347</v>
      </c>
      <c r="E233" s="228">
        <v>8</v>
      </c>
      <c r="F233" s="147"/>
      <c r="G233" s="107"/>
      <c r="H233" s="107"/>
      <c r="I233" s="107"/>
      <c r="J233" s="148"/>
      <c r="K233" s="107"/>
      <c r="L233" s="107"/>
      <c r="M233" s="107"/>
      <c r="N233" s="107"/>
      <c r="O233" s="107"/>
      <c r="P233" s="107"/>
    </row>
    <row r="234" spans="1:16" s="9" customFormat="1" x14ac:dyDescent="0.25">
      <c r="A234" s="64" t="s">
        <v>1643</v>
      </c>
      <c r="B234" s="65" t="s">
        <v>1488</v>
      </c>
      <c r="C234" s="223"/>
      <c r="D234" s="66" t="s">
        <v>1612</v>
      </c>
      <c r="E234" s="228">
        <v>1</v>
      </c>
      <c r="F234" s="147"/>
      <c r="G234" s="107"/>
      <c r="H234" s="107"/>
      <c r="I234" s="107"/>
      <c r="J234" s="148"/>
      <c r="K234" s="107"/>
      <c r="L234" s="107"/>
      <c r="M234" s="107"/>
      <c r="N234" s="107"/>
      <c r="O234" s="107"/>
      <c r="P234" s="107"/>
    </row>
    <row r="235" spans="1:16" s="9" customFormat="1" ht="26.4" x14ac:dyDescent="0.25">
      <c r="A235" s="64" t="s">
        <v>1644</v>
      </c>
      <c r="B235" s="65" t="s">
        <v>1448</v>
      </c>
      <c r="C235" s="223" t="s">
        <v>900</v>
      </c>
      <c r="D235" s="66" t="s">
        <v>56</v>
      </c>
      <c r="E235" s="228">
        <v>210</v>
      </c>
      <c r="F235" s="147"/>
      <c r="G235" s="107"/>
      <c r="H235" s="107"/>
      <c r="I235" s="107"/>
      <c r="J235" s="148"/>
      <c r="K235" s="107"/>
      <c r="L235" s="107"/>
      <c r="M235" s="107"/>
      <c r="N235" s="107"/>
      <c r="O235" s="107"/>
      <c r="P235" s="107"/>
    </row>
    <row r="236" spans="1:16" s="9" customFormat="1" ht="26.4" x14ac:dyDescent="0.25">
      <c r="A236" s="64" t="s">
        <v>1645</v>
      </c>
      <c r="B236" s="65" t="s">
        <v>1245</v>
      </c>
      <c r="C236" s="223" t="s">
        <v>1489</v>
      </c>
      <c r="D236" s="66" t="s">
        <v>56</v>
      </c>
      <c r="E236" s="228">
        <v>210</v>
      </c>
      <c r="F236" s="147"/>
      <c r="G236" s="107"/>
      <c r="H236" s="107"/>
      <c r="I236" s="107"/>
      <c r="J236" s="148"/>
      <c r="K236" s="107"/>
      <c r="L236" s="107"/>
      <c r="M236" s="107"/>
      <c r="N236" s="107"/>
      <c r="O236" s="107"/>
      <c r="P236" s="107"/>
    </row>
    <row r="237" spans="1:16" s="9" customFormat="1" x14ac:dyDescent="0.25">
      <c r="A237" s="64" t="s">
        <v>1646</v>
      </c>
      <c r="B237" s="65" t="s">
        <v>1232</v>
      </c>
      <c r="C237" s="223" t="s">
        <v>858</v>
      </c>
      <c r="D237" s="66" t="s">
        <v>347</v>
      </c>
      <c r="E237" s="228">
        <v>1</v>
      </c>
      <c r="F237" s="147"/>
      <c r="G237" s="107"/>
      <c r="H237" s="107"/>
      <c r="I237" s="107"/>
      <c r="J237" s="148"/>
      <c r="K237" s="107"/>
      <c r="L237" s="107"/>
      <c r="M237" s="107"/>
      <c r="N237" s="107"/>
      <c r="O237" s="107"/>
      <c r="P237" s="107"/>
    </row>
    <row r="238" spans="1:16" s="9" customFormat="1" x14ac:dyDescent="0.25">
      <c r="A238" s="64" t="s">
        <v>1647</v>
      </c>
      <c r="B238" s="65" t="s">
        <v>1490</v>
      </c>
      <c r="C238" s="223" t="s">
        <v>1491</v>
      </c>
      <c r="D238" s="66" t="s">
        <v>347</v>
      </c>
      <c r="E238" s="228">
        <v>1</v>
      </c>
      <c r="F238" s="147"/>
      <c r="G238" s="107"/>
      <c r="H238" s="107"/>
      <c r="I238" s="107"/>
      <c r="J238" s="148"/>
      <c r="K238" s="107"/>
      <c r="L238" s="107"/>
      <c r="M238" s="107"/>
      <c r="N238" s="107"/>
      <c r="O238" s="107"/>
      <c r="P238" s="107"/>
    </row>
    <row r="239" spans="1:16" s="9" customFormat="1" x14ac:dyDescent="0.25">
      <c r="A239" s="64" t="s">
        <v>1648</v>
      </c>
      <c r="B239" s="65" t="s">
        <v>719</v>
      </c>
      <c r="C239" s="223"/>
      <c r="D239" s="66" t="s">
        <v>59</v>
      </c>
      <c r="E239" s="228">
        <v>1</v>
      </c>
      <c r="F239" s="147"/>
      <c r="G239" s="107"/>
      <c r="H239" s="107"/>
      <c r="I239" s="107"/>
      <c r="J239" s="148"/>
      <c r="K239" s="107"/>
      <c r="L239" s="107"/>
      <c r="M239" s="107"/>
      <c r="N239" s="107"/>
      <c r="O239" s="107"/>
      <c r="P239" s="107"/>
    </row>
    <row r="240" spans="1:16" s="9" customFormat="1" x14ac:dyDescent="0.25">
      <c r="A240" s="64" t="s">
        <v>2584</v>
      </c>
      <c r="B240" s="65" t="s">
        <v>718</v>
      </c>
      <c r="C240" s="223"/>
      <c r="D240" s="66" t="s">
        <v>59</v>
      </c>
      <c r="E240" s="228">
        <v>1</v>
      </c>
      <c r="F240" s="147"/>
      <c r="G240" s="107"/>
      <c r="H240" s="107"/>
      <c r="I240" s="107"/>
      <c r="J240" s="148"/>
      <c r="K240" s="107"/>
      <c r="L240" s="107"/>
      <c r="M240" s="107"/>
      <c r="N240" s="107"/>
      <c r="O240" s="107"/>
      <c r="P240" s="107"/>
    </row>
    <row r="241" spans="1:16" s="9" customFormat="1" ht="52.8" x14ac:dyDescent="0.25">
      <c r="A241" s="64" t="s">
        <v>2585</v>
      </c>
      <c r="B241" s="193" t="s">
        <v>1297</v>
      </c>
      <c r="C241" s="223"/>
      <c r="D241" s="66" t="s">
        <v>59</v>
      </c>
      <c r="E241" s="228">
        <v>1</v>
      </c>
      <c r="F241" s="147"/>
      <c r="G241" s="107"/>
      <c r="H241" s="107"/>
      <c r="I241" s="107"/>
      <c r="J241" s="148"/>
      <c r="K241" s="107"/>
      <c r="L241" s="107"/>
      <c r="M241" s="107"/>
      <c r="N241" s="107"/>
      <c r="O241" s="107"/>
      <c r="P241" s="107"/>
    </row>
    <row r="242" spans="1:16" s="9" customFormat="1" x14ac:dyDescent="0.25">
      <c r="A242" s="200">
        <v>9</v>
      </c>
      <c r="B242" s="197" t="s">
        <v>1517</v>
      </c>
      <c r="C242" s="223"/>
      <c r="D242" s="66"/>
      <c r="E242" s="228"/>
      <c r="F242" s="147"/>
      <c r="G242" s="107"/>
      <c r="H242" s="107"/>
      <c r="I242" s="107"/>
      <c r="J242" s="148"/>
      <c r="K242" s="107"/>
      <c r="L242" s="107"/>
      <c r="M242" s="107"/>
      <c r="N242" s="107"/>
      <c r="O242" s="107"/>
      <c r="P242" s="107"/>
    </row>
    <row r="243" spans="1:16" s="9" customFormat="1" ht="39.6" x14ac:dyDescent="0.25">
      <c r="A243" s="64" t="s">
        <v>1324</v>
      </c>
      <c r="B243" s="65" t="s">
        <v>1467</v>
      </c>
      <c r="C243" s="223" t="s">
        <v>1518</v>
      </c>
      <c r="D243" s="66" t="s">
        <v>347</v>
      </c>
      <c r="E243" s="228">
        <v>1</v>
      </c>
      <c r="F243" s="147"/>
      <c r="G243" s="107"/>
      <c r="H243" s="107"/>
      <c r="I243" s="107"/>
      <c r="J243" s="148"/>
      <c r="K243" s="107"/>
      <c r="L243" s="107"/>
      <c r="M243" s="107"/>
      <c r="N243" s="107"/>
      <c r="O243" s="107"/>
      <c r="P243" s="107"/>
    </row>
    <row r="244" spans="1:16" s="9" customFormat="1" ht="26.4" x14ac:dyDescent="0.25">
      <c r="A244" s="64" t="s">
        <v>1325</v>
      </c>
      <c r="B244" s="65" t="s">
        <v>1469</v>
      </c>
      <c r="C244" s="223" t="s">
        <v>1216</v>
      </c>
      <c r="D244" s="66" t="s">
        <v>59</v>
      </c>
      <c r="E244" s="228">
        <v>1</v>
      </c>
      <c r="F244" s="147"/>
      <c r="G244" s="107"/>
      <c r="H244" s="107"/>
      <c r="I244" s="107"/>
      <c r="J244" s="148"/>
      <c r="K244" s="107"/>
      <c r="L244" s="107"/>
      <c r="M244" s="107"/>
      <c r="N244" s="107"/>
      <c r="O244" s="107"/>
      <c r="P244" s="107"/>
    </row>
    <row r="245" spans="1:16" s="9" customFormat="1" x14ac:dyDescent="0.25">
      <c r="A245" s="64" t="s">
        <v>1326</v>
      </c>
      <c r="B245" s="65" t="s">
        <v>1470</v>
      </c>
      <c r="C245" s="223" t="s">
        <v>1519</v>
      </c>
      <c r="D245" s="66" t="s">
        <v>347</v>
      </c>
      <c r="E245" s="228">
        <v>1</v>
      </c>
      <c r="F245" s="147"/>
      <c r="G245" s="107"/>
      <c r="H245" s="107"/>
      <c r="I245" s="107"/>
      <c r="J245" s="148"/>
      <c r="K245" s="107"/>
      <c r="L245" s="107"/>
      <c r="M245" s="107"/>
      <c r="N245" s="107"/>
      <c r="O245" s="107"/>
      <c r="P245" s="107"/>
    </row>
    <row r="246" spans="1:16" s="9" customFormat="1" x14ac:dyDescent="0.25">
      <c r="A246" s="64" t="s">
        <v>1327</v>
      </c>
      <c r="B246" s="65" t="s">
        <v>1472</v>
      </c>
      <c r="C246" s="223"/>
      <c r="D246" s="66" t="s">
        <v>1473</v>
      </c>
      <c r="E246" s="228">
        <v>1</v>
      </c>
      <c r="F246" s="147"/>
      <c r="G246" s="107"/>
      <c r="H246" s="107"/>
      <c r="I246" s="107"/>
      <c r="J246" s="148"/>
      <c r="K246" s="107"/>
      <c r="L246" s="107"/>
      <c r="M246" s="107"/>
      <c r="N246" s="107"/>
      <c r="O246" s="107"/>
      <c r="P246" s="107"/>
    </row>
    <row r="247" spans="1:16" s="9" customFormat="1" x14ac:dyDescent="0.25">
      <c r="A247" s="64" t="s">
        <v>1328</v>
      </c>
      <c r="B247" s="65" t="s">
        <v>1474</v>
      </c>
      <c r="C247" s="223" t="s">
        <v>1519</v>
      </c>
      <c r="D247" s="66" t="s">
        <v>59</v>
      </c>
      <c r="E247" s="228">
        <v>1</v>
      </c>
      <c r="F247" s="147"/>
      <c r="G247" s="107"/>
      <c r="H247" s="107"/>
      <c r="I247" s="107"/>
      <c r="J247" s="148"/>
      <c r="K247" s="107"/>
      <c r="L247" s="107"/>
      <c r="M247" s="107"/>
      <c r="N247" s="107"/>
      <c r="O247" s="107"/>
      <c r="P247" s="107"/>
    </row>
    <row r="248" spans="1:16" s="165" customFormat="1" x14ac:dyDescent="0.25">
      <c r="A248" s="64" t="s">
        <v>1329</v>
      </c>
      <c r="B248" s="387" t="s">
        <v>2807</v>
      </c>
      <c r="C248" s="387"/>
      <c r="D248" s="386" t="s">
        <v>347</v>
      </c>
      <c r="E248" s="383">
        <v>1</v>
      </c>
      <c r="F248" s="147"/>
      <c r="G248" s="107"/>
      <c r="H248" s="107"/>
      <c r="I248" s="107"/>
      <c r="J248" s="148"/>
      <c r="K248" s="107"/>
      <c r="L248" s="107"/>
      <c r="M248" s="107"/>
      <c r="N248" s="107"/>
      <c r="O248" s="107"/>
      <c r="P248" s="107"/>
    </row>
    <row r="249" spans="1:16" s="165" customFormat="1" x14ac:dyDescent="0.25">
      <c r="A249" s="64" t="s">
        <v>1330</v>
      </c>
      <c r="B249" s="387" t="s">
        <v>2808</v>
      </c>
      <c r="C249" s="387"/>
      <c r="D249" s="386" t="s">
        <v>347</v>
      </c>
      <c r="E249" s="383">
        <v>12</v>
      </c>
      <c r="F249" s="147"/>
      <c r="G249" s="107"/>
      <c r="H249" s="107"/>
      <c r="I249" s="107"/>
      <c r="J249" s="148"/>
      <c r="K249" s="107"/>
      <c r="L249" s="107"/>
      <c r="M249" s="107"/>
      <c r="N249" s="107"/>
      <c r="O249" s="107"/>
      <c r="P249" s="107"/>
    </row>
    <row r="250" spans="1:16" s="9" customFormat="1" ht="12" customHeight="1" x14ac:dyDescent="0.25">
      <c r="A250" s="64" t="s">
        <v>1331</v>
      </c>
      <c r="B250" s="65" t="s">
        <v>1475</v>
      </c>
      <c r="C250" s="223" t="s">
        <v>1476</v>
      </c>
      <c r="D250" s="66" t="s">
        <v>347</v>
      </c>
      <c r="E250" s="228">
        <v>24</v>
      </c>
      <c r="F250" s="147"/>
      <c r="G250" s="107"/>
      <c r="H250" s="107"/>
      <c r="I250" s="107"/>
      <c r="J250" s="148"/>
      <c r="K250" s="107"/>
      <c r="L250" s="107"/>
      <c r="M250" s="107"/>
      <c r="N250" s="107"/>
      <c r="O250" s="107"/>
      <c r="P250" s="107"/>
    </row>
    <row r="251" spans="1:16" s="9" customFormat="1" x14ac:dyDescent="0.25">
      <c r="A251" s="64" t="s">
        <v>1332</v>
      </c>
      <c r="B251" s="65" t="s">
        <v>1477</v>
      </c>
      <c r="C251" s="223" t="s">
        <v>1478</v>
      </c>
      <c r="D251" s="66" t="s">
        <v>347</v>
      </c>
      <c r="E251" s="228">
        <v>24</v>
      </c>
      <c r="F251" s="147"/>
      <c r="G251" s="107"/>
      <c r="H251" s="107"/>
      <c r="I251" s="107"/>
      <c r="J251" s="148"/>
      <c r="K251" s="107"/>
      <c r="L251" s="107"/>
      <c r="M251" s="107"/>
      <c r="N251" s="107"/>
      <c r="O251" s="107"/>
      <c r="P251" s="107"/>
    </row>
    <row r="252" spans="1:16" s="9" customFormat="1" ht="52.8" x14ac:dyDescent="0.25">
      <c r="A252" s="64" t="s">
        <v>1333</v>
      </c>
      <c r="B252" s="65" t="s">
        <v>1479</v>
      </c>
      <c r="C252" s="223" t="s">
        <v>1505</v>
      </c>
      <c r="D252" s="66" t="s">
        <v>59</v>
      </c>
      <c r="E252" s="228">
        <v>5</v>
      </c>
      <c r="F252" s="147"/>
      <c r="G252" s="107"/>
      <c r="H252" s="107"/>
      <c r="I252" s="292"/>
      <c r="J252" s="148"/>
      <c r="K252" s="107"/>
      <c r="L252" s="107"/>
      <c r="M252" s="107"/>
      <c r="N252" s="107"/>
      <c r="O252" s="107"/>
      <c r="P252" s="107"/>
    </row>
    <row r="253" spans="1:16" s="9" customFormat="1" ht="52.8" x14ac:dyDescent="0.25">
      <c r="A253" s="64" t="s">
        <v>1334</v>
      </c>
      <c r="B253" s="65" t="s">
        <v>1520</v>
      </c>
      <c r="C253" s="223" t="s">
        <v>1516</v>
      </c>
      <c r="D253" s="66" t="s">
        <v>59</v>
      </c>
      <c r="E253" s="228">
        <v>3</v>
      </c>
      <c r="F253" s="147"/>
      <c r="G253" s="107"/>
      <c r="H253" s="107"/>
      <c r="I253" s="292"/>
      <c r="J253" s="148"/>
      <c r="K253" s="107"/>
      <c r="L253" s="107"/>
      <c r="M253" s="107"/>
      <c r="N253" s="107"/>
      <c r="O253" s="107"/>
      <c r="P253" s="107"/>
    </row>
    <row r="254" spans="1:16" s="9" customFormat="1" ht="52.8" x14ac:dyDescent="0.25">
      <c r="A254" s="64" t="s">
        <v>1335</v>
      </c>
      <c r="B254" s="65" t="s">
        <v>1479</v>
      </c>
      <c r="C254" s="223" t="s">
        <v>1506</v>
      </c>
      <c r="D254" s="66" t="s">
        <v>59</v>
      </c>
      <c r="E254" s="228">
        <v>3</v>
      </c>
      <c r="F254" s="147"/>
      <c r="G254" s="107"/>
      <c r="H254" s="107"/>
      <c r="I254" s="292"/>
      <c r="J254" s="148"/>
      <c r="K254" s="107"/>
      <c r="L254" s="107"/>
      <c r="M254" s="107"/>
      <c r="N254" s="107"/>
      <c r="O254" s="107"/>
      <c r="P254" s="107"/>
    </row>
    <row r="255" spans="1:16" s="9" customFormat="1" ht="52.8" x14ac:dyDescent="0.25">
      <c r="A255" s="64" t="s">
        <v>1336</v>
      </c>
      <c r="B255" s="65" t="s">
        <v>1479</v>
      </c>
      <c r="C255" s="223" t="s">
        <v>1521</v>
      </c>
      <c r="D255" s="66" t="s">
        <v>59</v>
      </c>
      <c r="E255" s="228">
        <v>1</v>
      </c>
      <c r="F255" s="147"/>
      <c r="G255" s="107"/>
      <c r="H255" s="107"/>
      <c r="I255" s="292"/>
      <c r="J255" s="148"/>
      <c r="K255" s="107"/>
      <c r="L255" s="107"/>
      <c r="M255" s="107"/>
      <c r="N255" s="107"/>
      <c r="O255" s="107"/>
      <c r="P255" s="107"/>
    </row>
    <row r="256" spans="1:16" s="9" customFormat="1" x14ac:dyDescent="0.25">
      <c r="A256" s="64" t="s">
        <v>1337</v>
      </c>
      <c r="B256" s="65" t="s">
        <v>1484</v>
      </c>
      <c r="C256" s="223" t="s">
        <v>1485</v>
      </c>
      <c r="D256" s="66" t="s">
        <v>347</v>
      </c>
      <c r="E256" s="228">
        <v>12</v>
      </c>
      <c r="F256" s="147"/>
      <c r="G256" s="107"/>
      <c r="H256" s="107"/>
      <c r="I256" s="107"/>
      <c r="J256" s="148"/>
      <c r="K256" s="107"/>
      <c r="L256" s="107"/>
      <c r="M256" s="107"/>
      <c r="N256" s="107"/>
      <c r="O256" s="107"/>
      <c r="P256" s="107"/>
    </row>
    <row r="257" spans="1:16" s="9" customFormat="1" x14ac:dyDescent="0.25">
      <c r="A257" s="64" t="s">
        <v>1338</v>
      </c>
      <c r="B257" s="65" t="s">
        <v>1486</v>
      </c>
      <c r="C257" s="223" t="s">
        <v>1487</v>
      </c>
      <c r="D257" s="66" t="s">
        <v>347</v>
      </c>
      <c r="E257" s="228">
        <v>12</v>
      </c>
      <c r="F257" s="147"/>
      <c r="G257" s="107"/>
      <c r="H257" s="107"/>
      <c r="I257" s="107"/>
      <c r="J257" s="148"/>
      <c r="K257" s="107"/>
      <c r="L257" s="107"/>
      <c r="M257" s="107"/>
      <c r="N257" s="107"/>
      <c r="O257" s="107"/>
      <c r="P257" s="107"/>
    </row>
    <row r="258" spans="1:16" s="9" customFormat="1" x14ac:dyDescent="0.25">
      <c r="A258" s="64" t="s">
        <v>1339</v>
      </c>
      <c r="B258" s="65" t="s">
        <v>1488</v>
      </c>
      <c r="C258" s="223"/>
      <c r="D258" s="66" t="s">
        <v>1612</v>
      </c>
      <c r="E258" s="228">
        <v>1</v>
      </c>
      <c r="F258" s="147"/>
      <c r="G258" s="107"/>
      <c r="H258" s="107"/>
      <c r="I258" s="107"/>
      <c r="J258" s="148"/>
      <c r="K258" s="107"/>
      <c r="L258" s="107"/>
      <c r="M258" s="107"/>
      <c r="N258" s="107"/>
      <c r="O258" s="107"/>
      <c r="P258" s="107"/>
    </row>
    <row r="259" spans="1:16" s="9" customFormat="1" ht="26.4" x14ac:dyDescent="0.25">
      <c r="A259" s="64" t="s">
        <v>1340</v>
      </c>
      <c r="B259" s="65" t="s">
        <v>1448</v>
      </c>
      <c r="C259" s="223" t="s">
        <v>900</v>
      </c>
      <c r="D259" s="66" t="s">
        <v>56</v>
      </c>
      <c r="E259" s="228">
        <v>350</v>
      </c>
      <c r="F259" s="147"/>
      <c r="G259" s="107"/>
      <c r="H259" s="107"/>
      <c r="I259" s="107"/>
      <c r="J259" s="148"/>
      <c r="K259" s="107"/>
      <c r="L259" s="107"/>
      <c r="M259" s="107"/>
      <c r="N259" s="107"/>
      <c r="O259" s="107"/>
      <c r="P259" s="107"/>
    </row>
    <row r="260" spans="1:16" s="9" customFormat="1" ht="26.4" x14ac:dyDescent="0.25">
      <c r="A260" s="64" t="s">
        <v>1341</v>
      </c>
      <c r="B260" s="65" t="s">
        <v>1245</v>
      </c>
      <c r="C260" s="223" t="s">
        <v>1489</v>
      </c>
      <c r="D260" s="66" t="s">
        <v>56</v>
      </c>
      <c r="E260" s="228">
        <v>350</v>
      </c>
      <c r="F260" s="147"/>
      <c r="G260" s="107"/>
      <c r="H260" s="107"/>
      <c r="I260" s="107"/>
      <c r="J260" s="148"/>
      <c r="K260" s="107"/>
      <c r="L260" s="107"/>
      <c r="M260" s="107"/>
      <c r="N260" s="107"/>
      <c r="O260" s="107"/>
      <c r="P260" s="107"/>
    </row>
    <row r="261" spans="1:16" s="9" customFormat="1" x14ac:dyDescent="0.25">
      <c r="A261" s="64" t="s">
        <v>1342</v>
      </c>
      <c r="B261" s="65" t="s">
        <v>1232</v>
      </c>
      <c r="C261" s="223" t="s">
        <v>858</v>
      </c>
      <c r="D261" s="66" t="s">
        <v>347</v>
      </c>
      <c r="E261" s="228">
        <v>1</v>
      </c>
      <c r="F261" s="147"/>
      <c r="G261" s="107"/>
      <c r="H261" s="107"/>
      <c r="I261" s="107"/>
      <c r="J261" s="148"/>
      <c r="K261" s="107"/>
      <c r="L261" s="107"/>
      <c r="M261" s="107"/>
      <c r="N261" s="107"/>
      <c r="O261" s="107"/>
      <c r="P261" s="107"/>
    </row>
    <row r="262" spans="1:16" s="9" customFormat="1" x14ac:dyDescent="0.25">
      <c r="A262" s="64" t="s">
        <v>1649</v>
      </c>
      <c r="B262" s="65" t="s">
        <v>1490</v>
      </c>
      <c r="C262" s="223" t="s">
        <v>1491</v>
      </c>
      <c r="D262" s="66" t="s">
        <v>347</v>
      </c>
      <c r="E262" s="228">
        <v>1</v>
      </c>
      <c r="F262" s="147"/>
      <c r="G262" s="107"/>
      <c r="H262" s="107"/>
      <c r="I262" s="107"/>
      <c r="J262" s="148"/>
      <c r="K262" s="107"/>
      <c r="L262" s="107"/>
      <c r="M262" s="107"/>
      <c r="N262" s="107"/>
      <c r="O262" s="107"/>
      <c r="P262" s="107"/>
    </row>
    <row r="263" spans="1:16" s="9" customFormat="1" x14ac:dyDescent="0.25">
      <c r="A263" s="64" t="s">
        <v>1650</v>
      </c>
      <c r="B263" s="65" t="s">
        <v>719</v>
      </c>
      <c r="C263" s="223"/>
      <c r="D263" s="66" t="s">
        <v>59</v>
      </c>
      <c r="E263" s="228">
        <v>1</v>
      </c>
      <c r="F263" s="147"/>
      <c r="G263" s="107"/>
      <c r="H263" s="107"/>
      <c r="I263" s="107"/>
      <c r="J263" s="148"/>
      <c r="K263" s="107"/>
      <c r="L263" s="107"/>
      <c r="M263" s="107"/>
      <c r="N263" s="107"/>
      <c r="O263" s="107"/>
      <c r="P263" s="107"/>
    </row>
    <row r="264" spans="1:16" s="9" customFormat="1" x14ac:dyDescent="0.25">
      <c r="A264" s="64" t="s">
        <v>2816</v>
      </c>
      <c r="B264" s="65" t="s">
        <v>718</v>
      </c>
      <c r="C264" s="223"/>
      <c r="D264" s="66" t="s">
        <v>59</v>
      </c>
      <c r="E264" s="228">
        <v>1</v>
      </c>
      <c r="F264" s="147"/>
      <c r="G264" s="107"/>
      <c r="H264" s="107"/>
      <c r="I264" s="107"/>
      <c r="J264" s="148"/>
      <c r="K264" s="107"/>
      <c r="L264" s="107"/>
      <c r="M264" s="107"/>
      <c r="N264" s="107"/>
      <c r="O264" s="107"/>
      <c r="P264" s="107"/>
    </row>
    <row r="265" spans="1:16" s="9" customFormat="1" ht="52.8" x14ac:dyDescent="0.25">
      <c r="A265" s="64" t="s">
        <v>2817</v>
      </c>
      <c r="B265" s="193" t="s">
        <v>1297</v>
      </c>
      <c r="C265" s="223"/>
      <c r="D265" s="66" t="s">
        <v>59</v>
      </c>
      <c r="E265" s="228">
        <v>1</v>
      </c>
      <c r="F265" s="147"/>
      <c r="G265" s="107"/>
      <c r="H265" s="107"/>
      <c r="I265" s="107"/>
      <c r="J265" s="148"/>
      <c r="K265" s="107"/>
      <c r="L265" s="107"/>
      <c r="M265" s="107"/>
      <c r="N265" s="107"/>
      <c r="O265" s="107"/>
      <c r="P265" s="107"/>
    </row>
    <row r="266" spans="1:16" s="9" customFormat="1" x14ac:dyDescent="0.25">
      <c r="A266" s="200">
        <v>10</v>
      </c>
      <c r="B266" s="197" t="s">
        <v>1522</v>
      </c>
      <c r="C266" s="223"/>
      <c r="D266" s="66"/>
      <c r="E266" s="228"/>
      <c r="F266" s="147"/>
      <c r="G266" s="107"/>
      <c r="H266" s="107"/>
      <c r="I266" s="107"/>
      <c r="J266" s="148"/>
      <c r="K266" s="107"/>
      <c r="L266" s="107"/>
      <c r="M266" s="107"/>
      <c r="N266" s="107"/>
      <c r="O266" s="107"/>
      <c r="P266" s="107"/>
    </row>
    <row r="267" spans="1:16" s="9" customFormat="1" ht="39.6" x14ac:dyDescent="0.25">
      <c r="A267" s="64" t="s">
        <v>1343</v>
      </c>
      <c r="B267" s="65" t="s">
        <v>1467</v>
      </c>
      <c r="C267" s="223" t="s">
        <v>1523</v>
      </c>
      <c r="D267" s="66" t="s">
        <v>347</v>
      </c>
      <c r="E267" s="228">
        <v>1</v>
      </c>
      <c r="F267" s="147"/>
      <c r="G267" s="107"/>
      <c r="H267" s="107"/>
      <c r="I267" s="107"/>
      <c r="J267" s="148"/>
      <c r="K267" s="107"/>
      <c r="L267" s="107"/>
      <c r="M267" s="107"/>
      <c r="N267" s="107"/>
      <c r="O267" s="107"/>
      <c r="P267" s="107"/>
    </row>
    <row r="268" spans="1:16" s="9" customFormat="1" ht="26.4" x14ac:dyDescent="0.25">
      <c r="A268" s="64" t="s">
        <v>1344</v>
      </c>
      <c r="B268" s="65" t="s">
        <v>1469</v>
      </c>
      <c r="C268" s="223" t="s">
        <v>1216</v>
      </c>
      <c r="D268" s="66" t="s">
        <v>59</v>
      </c>
      <c r="E268" s="228">
        <v>1</v>
      </c>
      <c r="F268" s="147"/>
      <c r="G268" s="107"/>
      <c r="H268" s="107"/>
      <c r="I268" s="107"/>
      <c r="J268" s="148"/>
      <c r="K268" s="107"/>
      <c r="L268" s="107"/>
      <c r="M268" s="107"/>
      <c r="N268" s="107"/>
      <c r="O268" s="107"/>
      <c r="P268" s="107"/>
    </row>
    <row r="269" spans="1:16" s="9" customFormat="1" x14ac:dyDescent="0.25">
      <c r="A269" s="64" t="s">
        <v>1345</v>
      </c>
      <c r="B269" s="65" t="s">
        <v>1470</v>
      </c>
      <c r="C269" s="223" t="s">
        <v>1509</v>
      </c>
      <c r="D269" s="66" t="s">
        <v>347</v>
      </c>
      <c r="E269" s="228">
        <v>1</v>
      </c>
      <c r="F269" s="147"/>
      <c r="G269" s="107"/>
      <c r="H269" s="107"/>
      <c r="I269" s="107"/>
      <c r="J269" s="148"/>
      <c r="K269" s="107"/>
      <c r="L269" s="107"/>
      <c r="M269" s="107"/>
      <c r="N269" s="107"/>
      <c r="O269" s="107"/>
      <c r="P269" s="107"/>
    </row>
    <row r="270" spans="1:16" s="9" customFormat="1" x14ac:dyDescent="0.25">
      <c r="A270" s="64" t="s">
        <v>1346</v>
      </c>
      <c r="B270" s="65" t="s">
        <v>1472</v>
      </c>
      <c r="C270" s="223"/>
      <c r="D270" s="66" t="s">
        <v>1473</v>
      </c>
      <c r="E270" s="228">
        <v>1</v>
      </c>
      <c r="F270" s="147"/>
      <c r="G270" s="107"/>
      <c r="H270" s="107"/>
      <c r="I270" s="107"/>
      <c r="J270" s="148"/>
      <c r="K270" s="107"/>
      <c r="L270" s="107"/>
      <c r="M270" s="107"/>
      <c r="N270" s="107"/>
      <c r="O270" s="107"/>
      <c r="P270" s="107"/>
    </row>
    <row r="271" spans="1:16" s="9" customFormat="1" x14ac:dyDescent="0.25">
      <c r="A271" s="64" t="s">
        <v>1347</v>
      </c>
      <c r="B271" s="65" t="s">
        <v>1474</v>
      </c>
      <c r="C271" s="223" t="s">
        <v>1509</v>
      </c>
      <c r="D271" s="66" t="s">
        <v>59</v>
      </c>
      <c r="E271" s="228">
        <v>1</v>
      </c>
      <c r="F271" s="147"/>
      <c r="G271" s="107"/>
      <c r="H271" s="107"/>
      <c r="I271" s="107"/>
      <c r="J271" s="148"/>
      <c r="K271" s="107"/>
      <c r="L271" s="107"/>
      <c r="M271" s="107"/>
      <c r="N271" s="107"/>
      <c r="O271" s="107"/>
      <c r="P271" s="107"/>
    </row>
    <row r="272" spans="1:16" s="165" customFormat="1" x14ac:dyDescent="0.25">
      <c r="A272" s="64" t="s">
        <v>1348</v>
      </c>
      <c r="B272" s="387" t="s">
        <v>2807</v>
      </c>
      <c r="C272" s="387"/>
      <c r="D272" s="386" t="s">
        <v>347</v>
      </c>
      <c r="E272" s="383">
        <v>1</v>
      </c>
      <c r="F272" s="147"/>
      <c r="G272" s="107"/>
      <c r="H272" s="107"/>
      <c r="I272" s="107"/>
      <c r="J272" s="148"/>
      <c r="K272" s="107"/>
      <c r="L272" s="107"/>
      <c r="M272" s="107"/>
      <c r="N272" s="107"/>
      <c r="O272" s="107"/>
      <c r="P272" s="107"/>
    </row>
    <row r="273" spans="1:16" s="165" customFormat="1" x14ac:dyDescent="0.25">
      <c r="A273" s="64" t="s">
        <v>1349</v>
      </c>
      <c r="B273" s="387" t="s">
        <v>2808</v>
      </c>
      <c r="C273" s="387"/>
      <c r="D273" s="386" t="s">
        <v>347</v>
      </c>
      <c r="E273" s="383">
        <v>7</v>
      </c>
      <c r="F273" s="147"/>
      <c r="G273" s="107"/>
      <c r="H273" s="107"/>
      <c r="I273" s="107"/>
      <c r="J273" s="148"/>
      <c r="K273" s="107"/>
      <c r="L273" s="107"/>
      <c r="M273" s="107"/>
      <c r="N273" s="107"/>
      <c r="O273" s="107"/>
      <c r="P273" s="107"/>
    </row>
    <row r="274" spans="1:16" s="9" customFormat="1" x14ac:dyDescent="0.25">
      <c r="A274" s="64" t="s">
        <v>1350</v>
      </c>
      <c r="B274" s="65" t="s">
        <v>1475</v>
      </c>
      <c r="C274" s="223" t="s">
        <v>1476</v>
      </c>
      <c r="D274" s="66" t="s">
        <v>347</v>
      </c>
      <c r="E274" s="228">
        <v>14</v>
      </c>
      <c r="F274" s="147"/>
      <c r="G274" s="107"/>
      <c r="H274" s="107"/>
      <c r="I274" s="107"/>
      <c r="J274" s="148"/>
      <c r="K274" s="107"/>
      <c r="L274" s="107"/>
      <c r="M274" s="107"/>
      <c r="N274" s="107"/>
      <c r="O274" s="107"/>
      <c r="P274" s="107"/>
    </row>
    <row r="275" spans="1:16" s="9" customFormat="1" x14ac:dyDescent="0.25">
      <c r="A275" s="64" t="s">
        <v>1351</v>
      </c>
      <c r="B275" s="65" t="s">
        <v>1477</v>
      </c>
      <c r="C275" s="223" t="s">
        <v>1478</v>
      </c>
      <c r="D275" s="66" t="s">
        <v>347</v>
      </c>
      <c r="E275" s="228">
        <v>14</v>
      </c>
      <c r="F275" s="147"/>
      <c r="G275" s="107"/>
      <c r="H275" s="107"/>
      <c r="I275" s="107"/>
      <c r="J275" s="148"/>
      <c r="K275" s="107"/>
      <c r="L275" s="107"/>
      <c r="M275" s="107"/>
      <c r="N275" s="107"/>
      <c r="O275" s="107"/>
      <c r="P275" s="107"/>
    </row>
    <row r="276" spans="1:16" s="9" customFormat="1" ht="52.8" x14ac:dyDescent="0.25">
      <c r="A276" s="64" t="s">
        <v>1352</v>
      </c>
      <c r="B276" s="65" t="s">
        <v>1479</v>
      </c>
      <c r="C276" s="223" t="s">
        <v>1505</v>
      </c>
      <c r="D276" s="66" t="s">
        <v>59</v>
      </c>
      <c r="E276" s="228">
        <v>6</v>
      </c>
      <c r="F276" s="147"/>
      <c r="G276" s="107"/>
      <c r="H276" s="107"/>
      <c r="I276" s="293"/>
      <c r="J276" s="148"/>
      <c r="K276" s="107"/>
      <c r="L276" s="107"/>
      <c r="M276" s="107"/>
      <c r="N276" s="107"/>
      <c r="O276" s="107"/>
      <c r="P276" s="107"/>
    </row>
    <row r="277" spans="1:16" s="9" customFormat="1" ht="52.8" x14ac:dyDescent="0.25">
      <c r="A277" s="64" t="s">
        <v>1353</v>
      </c>
      <c r="B277" s="65" t="s">
        <v>1479</v>
      </c>
      <c r="C277" s="223" t="s">
        <v>1495</v>
      </c>
      <c r="D277" s="66" t="s">
        <v>59</v>
      </c>
      <c r="E277" s="228">
        <v>1</v>
      </c>
      <c r="F277" s="147"/>
      <c r="G277" s="107"/>
      <c r="H277" s="107"/>
      <c r="I277" s="294"/>
      <c r="J277" s="148"/>
      <c r="K277" s="107"/>
      <c r="L277" s="107"/>
      <c r="M277" s="107"/>
      <c r="N277" s="107"/>
      <c r="O277" s="107"/>
      <c r="P277" s="107"/>
    </row>
    <row r="278" spans="1:16" s="9" customFormat="1" x14ac:dyDescent="0.25">
      <c r="A278" s="64" t="s">
        <v>1354</v>
      </c>
      <c r="B278" s="65" t="s">
        <v>1484</v>
      </c>
      <c r="C278" s="223" t="s">
        <v>1485</v>
      </c>
      <c r="D278" s="66" t="s">
        <v>347</v>
      </c>
      <c r="E278" s="228">
        <v>7</v>
      </c>
      <c r="F278" s="147"/>
      <c r="G278" s="107"/>
      <c r="H278" s="107"/>
      <c r="I278" s="56"/>
      <c r="J278" s="148"/>
      <c r="K278" s="107"/>
      <c r="L278" s="107"/>
      <c r="M278" s="107"/>
      <c r="N278" s="107"/>
      <c r="O278" s="107"/>
      <c r="P278" s="107"/>
    </row>
    <row r="279" spans="1:16" s="9" customFormat="1" x14ac:dyDescent="0.25">
      <c r="A279" s="64" t="s">
        <v>1355</v>
      </c>
      <c r="B279" s="65" t="s">
        <v>1486</v>
      </c>
      <c r="C279" s="223" t="s">
        <v>1487</v>
      </c>
      <c r="D279" s="66" t="s">
        <v>347</v>
      </c>
      <c r="E279" s="228">
        <v>7</v>
      </c>
      <c r="F279" s="147"/>
      <c r="G279" s="107"/>
      <c r="H279" s="107"/>
      <c r="I279" s="107"/>
      <c r="J279" s="148"/>
      <c r="K279" s="107"/>
      <c r="L279" s="107"/>
      <c r="M279" s="107"/>
      <c r="N279" s="107"/>
      <c r="O279" s="107"/>
      <c r="P279" s="107"/>
    </row>
    <row r="280" spans="1:16" s="9" customFormat="1" x14ac:dyDescent="0.25">
      <c r="A280" s="64" t="s">
        <v>1356</v>
      </c>
      <c r="B280" s="65" t="s">
        <v>1488</v>
      </c>
      <c r="C280" s="223"/>
      <c r="D280" s="66" t="s">
        <v>1612</v>
      </c>
      <c r="E280" s="228">
        <v>1</v>
      </c>
      <c r="F280" s="147"/>
      <c r="G280" s="107"/>
      <c r="H280" s="107"/>
      <c r="I280" s="107"/>
      <c r="J280" s="148"/>
      <c r="K280" s="107"/>
      <c r="L280" s="107"/>
      <c r="M280" s="107"/>
      <c r="N280" s="107"/>
      <c r="O280" s="107"/>
      <c r="P280" s="107"/>
    </row>
    <row r="281" spans="1:16" s="9" customFormat="1" ht="26.4" x14ac:dyDescent="0.25">
      <c r="A281" s="64" t="s">
        <v>1357</v>
      </c>
      <c r="B281" s="65" t="s">
        <v>1448</v>
      </c>
      <c r="C281" s="223" t="s">
        <v>900</v>
      </c>
      <c r="D281" s="66" t="s">
        <v>56</v>
      </c>
      <c r="E281" s="228">
        <v>150</v>
      </c>
      <c r="F281" s="147"/>
      <c r="G281" s="107"/>
      <c r="H281" s="107"/>
      <c r="I281" s="107"/>
      <c r="J281" s="148"/>
      <c r="K281" s="107"/>
      <c r="L281" s="107"/>
      <c r="M281" s="107"/>
      <c r="N281" s="107"/>
      <c r="O281" s="107"/>
      <c r="P281" s="107"/>
    </row>
    <row r="282" spans="1:16" s="9" customFormat="1" ht="26.4" x14ac:dyDescent="0.25">
      <c r="A282" s="64" t="s">
        <v>1358</v>
      </c>
      <c r="B282" s="65" t="s">
        <v>1245</v>
      </c>
      <c r="C282" s="223" t="s">
        <v>1489</v>
      </c>
      <c r="D282" s="66" t="s">
        <v>56</v>
      </c>
      <c r="E282" s="228">
        <v>150</v>
      </c>
      <c r="F282" s="147"/>
      <c r="G282" s="107"/>
      <c r="H282" s="107"/>
      <c r="I282" s="107"/>
      <c r="J282" s="148"/>
      <c r="K282" s="107"/>
      <c r="L282" s="107"/>
      <c r="M282" s="107"/>
      <c r="N282" s="107"/>
      <c r="O282" s="107"/>
      <c r="P282" s="107"/>
    </row>
    <row r="283" spans="1:16" s="9" customFormat="1" x14ac:dyDescent="0.25">
      <c r="A283" s="64" t="s">
        <v>1359</v>
      </c>
      <c r="B283" s="65" t="s">
        <v>1232</v>
      </c>
      <c r="C283" s="223" t="s">
        <v>858</v>
      </c>
      <c r="D283" s="66" t="s">
        <v>347</v>
      </c>
      <c r="E283" s="228">
        <v>1</v>
      </c>
      <c r="F283" s="147"/>
      <c r="G283" s="107"/>
      <c r="H283" s="107"/>
      <c r="I283" s="107"/>
      <c r="J283" s="148"/>
      <c r="K283" s="107"/>
      <c r="L283" s="107"/>
      <c r="M283" s="107"/>
      <c r="N283" s="107"/>
      <c r="O283" s="107"/>
      <c r="P283" s="107"/>
    </row>
    <row r="284" spans="1:16" s="9" customFormat="1" x14ac:dyDescent="0.25">
      <c r="A284" s="64" t="s">
        <v>1360</v>
      </c>
      <c r="B284" s="65" t="s">
        <v>1490</v>
      </c>
      <c r="C284" s="223" t="s">
        <v>1491</v>
      </c>
      <c r="D284" s="66" t="s">
        <v>347</v>
      </c>
      <c r="E284" s="228">
        <v>1</v>
      </c>
      <c r="F284" s="147"/>
      <c r="G284" s="107"/>
      <c r="H284" s="107"/>
      <c r="I284" s="107"/>
      <c r="J284" s="148"/>
      <c r="K284" s="107"/>
      <c r="L284" s="107"/>
      <c r="M284" s="107"/>
      <c r="N284" s="107"/>
      <c r="O284" s="107"/>
      <c r="P284" s="107"/>
    </row>
    <row r="285" spans="1:16" s="9" customFormat="1" x14ac:dyDescent="0.25">
      <c r="A285" s="64" t="s">
        <v>1361</v>
      </c>
      <c r="B285" s="65" t="s">
        <v>719</v>
      </c>
      <c r="C285" s="223"/>
      <c r="D285" s="66" t="s">
        <v>59</v>
      </c>
      <c r="E285" s="228">
        <v>1</v>
      </c>
      <c r="F285" s="147"/>
      <c r="G285" s="107"/>
      <c r="H285" s="107"/>
      <c r="I285" s="107"/>
      <c r="J285" s="148"/>
      <c r="K285" s="107"/>
      <c r="L285" s="107"/>
      <c r="M285" s="107"/>
      <c r="N285" s="107"/>
      <c r="O285" s="107"/>
      <c r="P285" s="107"/>
    </row>
    <row r="286" spans="1:16" s="9" customFormat="1" x14ac:dyDescent="0.25">
      <c r="A286" s="64" t="s">
        <v>2818</v>
      </c>
      <c r="B286" s="65" t="s">
        <v>718</v>
      </c>
      <c r="C286" s="223"/>
      <c r="D286" s="66" t="s">
        <v>59</v>
      </c>
      <c r="E286" s="228">
        <v>1</v>
      </c>
      <c r="F286" s="147"/>
      <c r="G286" s="107"/>
      <c r="H286" s="107"/>
      <c r="I286" s="107"/>
      <c r="J286" s="148"/>
      <c r="K286" s="107"/>
      <c r="L286" s="107"/>
      <c r="M286" s="107"/>
      <c r="N286" s="107"/>
      <c r="O286" s="107"/>
      <c r="P286" s="107"/>
    </row>
    <row r="287" spans="1:16" s="9" customFormat="1" ht="52.8" x14ac:dyDescent="0.25">
      <c r="A287" s="64" t="s">
        <v>2819</v>
      </c>
      <c r="B287" s="193" t="s">
        <v>1297</v>
      </c>
      <c r="C287" s="223"/>
      <c r="D287" s="66" t="s">
        <v>59</v>
      </c>
      <c r="E287" s="228">
        <v>1</v>
      </c>
      <c r="F287" s="147"/>
      <c r="G287" s="107"/>
      <c r="H287" s="107"/>
      <c r="I287" s="107"/>
      <c r="J287" s="147"/>
      <c r="K287" s="107"/>
      <c r="L287" s="107"/>
      <c r="M287" s="107"/>
      <c r="N287" s="107"/>
      <c r="O287" s="107"/>
      <c r="P287" s="107"/>
    </row>
    <row r="288" spans="1:16" s="9" customFormat="1" x14ac:dyDescent="0.25">
      <c r="A288" s="200">
        <v>11</v>
      </c>
      <c r="B288" s="197" t="s">
        <v>1524</v>
      </c>
      <c r="C288" s="223"/>
      <c r="D288" s="66"/>
      <c r="E288" s="228"/>
      <c r="F288" s="147"/>
      <c r="G288" s="107"/>
      <c r="H288" s="107"/>
      <c r="I288" s="107"/>
      <c r="J288" s="148"/>
      <c r="K288" s="107"/>
      <c r="L288" s="107"/>
      <c r="M288" s="107"/>
      <c r="N288" s="107"/>
      <c r="O288" s="107"/>
      <c r="P288" s="107"/>
    </row>
    <row r="289" spans="1:16" s="9" customFormat="1" ht="39.6" x14ac:dyDescent="0.25">
      <c r="A289" s="64" t="s">
        <v>1362</v>
      </c>
      <c r="B289" s="65" t="s">
        <v>1467</v>
      </c>
      <c r="C289" s="223" t="s">
        <v>1525</v>
      </c>
      <c r="D289" s="66" t="s">
        <v>347</v>
      </c>
      <c r="E289" s="228">
        <v>1</v>
      </c>
      <c r="F289" s="147"/>
      <c r="G289" s="107"/>
      <c r="H289" s="107"/>
      <c r="I289" s="107"/>
      <c r="J289" s="148"/>
      <c r="K289" s="107"/>
      <c r="L289" s="107"/>
      <c r="M289" s="107"/>
      <c r="N289" s="107"/>
      <c r="O289" s="107"/>
      <c r="P289" s="107"/>
    </row>
    <row r="290" spans="1:16" s="9" customFormat="1" ht="26.4" x14ac:dyDescent="0.25">
      <c r="A290" s="64" t="s">
        <v>1363</v>
      </c>
      <c r="B290" s="65" t="s">
        <v>1469</v>
      </c>
      <c r="C290" s="223" t="s">
        <v>1216</v>
      </c>
      <c r="D290" s="66" t="s">
        <v>59</v>
      </c>
      <c r="E290" s="228">
        <v>1</v>
      </c>
      <c r="F290" s="147"/>
      <c r="G290" s="107"/>
      <c r="H290" s="107"/>
      <c r="I290" s="107"/>
      <c r="J290" s="148"/>
      <c r="K290" s="107"/>
      <c r="L290" s="107"/>
      <c r="M290" s="107"/>
      <c r="N290" s="107"/>
      <c r="O290" s="107"/>
      <c r="P290" s="107"/>
    </row>
    <row r="291" spans="1:16" s="9" customFormat="1" x14ac:dyDescent="0.25">
      <c r="A291" s="64" t="s">
        <v>1364</v>
      </c>
      <c r="B291" s="65" t="s">
        <v>1470</v>
      </c>
      <c r="C291" s="223" t="s">
        <v>1509</v>
      </c>
      <c r="D291" s="66" t="s">
        <v>347</v>
      </c>
      <c r="E291" s="228">
        <v>1</v>
      </c>
      <c r="F291" s="147"/>
      <c r="G291" s="107"/>
      <c r="H291" s="107"/>
      <c r="I291" s="107"/>
      <c r="J291" s="148"/>
      <c r="K291" s="107"/>
      <c r="L291" s="107"/>
      <c r="M291" s="107"/>
      <c r="N291" s="107"/>
      <c r="O291" s="107"/>
      <c r="P291" s="107"/>
    </row>
    <row r="292" spans="1:16" s="9" customFormat="1" x14ac:dyDescent="0.25">
      <c r="A292" s="64" t="s">
        <v>1365</v>
      </c>
      <c r="B292" s="65" t="s">
        <v>1472</v>
      </c>
      <c r="C292" s="223"/>
      <c r="D292" s="66" t="s">
        <v>1473</v>
      </c>
      <c r="E292" s="228">
        <v>1</v>
      </c>
      <c r="F292" s="147"/>
      <c r="G292" s="107"/>
      <c r="H292" s="107"/>
      <c r="I292" s="107"/>
      <c r="J292" s="148"/>
      <c r="K292" s="107"/>
      <c r="L292" s="107"/>
      <c r="M292" s="107"/>
      <c r="N292" s="107"/>
      <c r="O292" s="107"/>
      <c r="P292" s="107"/>
    </row>
    <row r="293" spans="1:16" s="9" customFormat="1" x14ac:dyDescent="0.25">
      <c r="A293" s="64" t="s">
        <v>1366</v>
      </c>
      <c r="B293" s="65" t="s">
        <v>1474</v>
      </c>
      <c r="C293" s="223" t="s">
        <v>1509</v>
      </c>
      <c r="D293" s="66" t="s">
        <v>59</v>
      </c>
      <c r="E293" s="228">
        <v>1</v>
      </c>
      <c r="F293" s="147"/>
      <c r="G293" s="107"/>
      <c r="H293" s="107"/>
      <c r="I293" s="107"/>
      <c r="J293" s="148"/>
      <c r="K293" s="107"/>
      <c r="L293" s="107"/>
      <c r="M293" s="107"/>
      <c r="N293" s="107"/>
      <c r="O293" s="107"/>
      <c r="P293" s="107"/>
    </row>
    <row r="294" spans="1:16" s="165" customFormat="1" x14ac:dyDescent="0.25">
      <c r="A294" s="64" t="s">
        <v>1367</v>
      </c>
      <c r="B294" s="387" t="s">
        <v>2807</v>
      </c>
      <c r="C294" s="387"/>
      <c r="D294" s="386" t="s">
        <v>347</v>
      </c>
      <c r="E294" s="383">
        <v>1</v>
      </c>
      <c r="F294" s="147"/>
      <c r="G294" s="107"/>
      <c r="H294" s="107"/>
      <c r="I294" s="107"/>
      <c r="J294" s="148"/>
      <c r="K294" s="107"/>
      <c r="L294" s="107"/>
      <c r="M294" s="107"/>
      <c r="N294" s="107"/>
      <c r="O294" s="107"/>
      <c r="P294" s="107"/>
    </row>
    <row r="295" spans="1:16" s="165" customFormat="1" x14ac:dyDescent="0.25">
      <c r="A295" s="64" t="s">
        <v>1368</v>
      </c>
      <c r="B295" s="387" t="s">
        <v>2808</v>
      </c>
      <c r="C295" s="387"/>
      <c r="D295" s="386" t="s">
        <v>347</v>
      </c>
      <c r="E295" s="383">
        <v>7</v>
      </c>
      <c r="F295" s="147"/>
      <c r="G295" s="107"/>
      <c r="H295" s="107"/>
      <c r="I295" s="107"/>
      <c r="J295" s="148"/>
      <c r="K295" s="107"/>
      <c r="L295" s="107"/>
      <c r="M295" s="107"/>
      <c r="N295" s="107"/>
      <c r="O295" s="107"/>
      <c r="P295" s="107"/>
    </row>
    <row r="296" spans="1:16" s="9" customFormat="1" x14ac:dyDescent="0.25">
      <c r="A296" s="64" t="s">
        <v>1369</v>
      </c>
      <c r="B296" s="65" t="s">
        <v>1475</v>
      </c>
      <c r="C296" s="223" t="s">
        <v>1476</v>
      </c>
      <c r="D296" s="66" t="s">
        <v>347</v>
      </c>
      <c r="E296" s="228">
        <v>14</v>
      </c>
      <c r="F296" s="147"/>
      <c r="G296" s="107"/>
      <c r="H296" s="107"/>
      <c r="I296" s="107"/>
      <c r="J296" s="148"/>
      <c r="K296" s="107"/>
      <c r="L296" s="107"/>
      <c r="M296" s="107"/>
      <c r="N296" s="107"/>
      <c r="O296" s="107"/>
      <c r="P296" s="107"/>
    </row>
    <row r="297" spans="1:16" s="9" customFormat="1" x14ac:dyDescent="0.25">
      <c r="A297" s="64" t="s">
        <v>1370</v>
      </c>
      <c r="B297" s="65" t="s">
        <v>1477</v>
      </c>
      <c r="C297" s="223" t="s">
        <v>1478</v>
      </c>
      <c r="D297" s="66" t="s">
        <v>347</v>
      </c>
      <c r="E297" s="228">
        <v>14</v>
      </c>
      <c r="F297" s="147"/>
      <c r="G297" s="107"/>
      <c r="H297" s="107"/>
      <c r="I297" s="107"/>
      <c r="J297" s="148"/>
      <c r="K297" s="107"/>
      <c r="L297" s="107"/>
      <c r="M297" s="107"/>
      <c r="N297" s="107"/>
      <c r="O297" s="107"/>
      <c r="P297" s="107"/>
    </row>
    <row r="298" spans="1:16" s="9" customFormat="1" ht="52.8" x14ac:dyDescent="0.25">
      <c r="A298" s="64" t="s">
        <v>1371</v>
      </c>
      <c r="B298" s="65" t="s">
        <v>1479</v>
      </c>
      <c r="C298" s="223" t="s">
        <v>2822</v>
      </c>
      <c r="D298" s="66" t="s">
        <v>59</v>
      </c>
      <c r="E298" s="228">
        <v>1</v>
      </c>
      <c r="F298" s="147"/>
      <c r="G298" s="107"/>
      <c r="H298" s="107"/>
      <c r="I298" s="295"/>
      <c r="J298" s="148"/>
      <c r="K298" s="107"/>
      <c r="L298" s="107"/>
      <c r="M298" s="107"/>
      <c r="N298" s="107"/>
      <c r="O298" s="107"/>
      <c r="P298" s="107"/>
    </row>
    <row r="299" spans="1:16" s="9" customFormat="1" ht="52.8" x14ac:dyDescent="0.25">
      <c r="A299" s="64" t="s">
        <v>1372</v>
      </c>
      <c r="B299" s="65" t="s">
        <v>1479</v>
      </c>
      <c r="C299" s="223" t="s">
        <v>1505</v>
      </c>
      <c r="D299" s="66" t="s">
        <v>59</v>
      </c>
      <c r="E299" s="228">
        <v>6</v>
      </c>
      <c r="F299" s="147"/>
      <c r="G299" s="107"/>
      <c r="H299" s="107"/>
      <c r="I299" s="295"/>
      <c r="J299" s="148"/>
      <c r="K299" s="107"/>
      <c r="L299" s="107"/>
      <c r="M299" s="107"/>
      <c r="N299" s="107"/>
      <c r="O299" s="107"/>
      <c r="P299" s="107"/>
    </row>
    <row r="300" spans="1:16" s="9" customFormat="1" ht="52.8" x14ac:dyDescent="0.25">
      <c r="A300" s="64" t="s">
        <v>1373</v>
      </c>
      <c r="B300" s="65" t="s">
        <v>1479</v>
      </c>
      <c r="C300" s="223" t="s">
        <v>1480</v>
      </c>
      <c r="D300" s="66" t="s">
        <v>59</v>
      </c>
      <c r="E300" s="228">
        <v>1</v>
      </c>
      <c r="F300" s="147"/>
      <c r="G300" s="107"/>
      <c r="H300" s="107"/>
      <c r="I300" s="295"/>
      <c r="J300" s="148"/>
      <c r="K300" s="107"/>
      <c r="L300" s="107"/>
      <c r="M300" s="107"/>
      <c r="N300" s="107"/>
      <c r="O300" s="107"/>
      <c r="P300" s="107"/>
    </row>
    <row r="301" spans="1:16" s="9" customFormat="1" x14ac:dyDescent="0.25">
      <c r="A301" s="64" t="s">
        <v>1374</v>
      </c>
      <c r="B301" s="65" t="s">
        <v>1484</v>
      </c>
      <c r="C301" s="223" t="s">
        <v>1485</v>
      </c>
      <c r="D301" s="66" t="s">
        <v>347</v>
      </c>
      <c r="E301" s="228">
        <v>7</v>
      </c>
      <c r="F301" s="147"/>
      <c r="G301" s="107"/>
      <c r="H301" s="107"/>
      <c r="I301" s="107"/>
      <c r="J301" s="148"/>
      <c r="K301" s="107"/>
      <c r="L301" s="107"/>
      <c r="M301" s="107"/>
      <c r="N301" s="107"/>
      <c r="O301" s="107"/>
      <c r="P301" s="107"/>
    </row>
    <row r="302" spans="1:16" s="9" customFormat="1" x14ac:dyDescent="0.25">
      <c r="A302" s="64" t="s">
        <v>1375</v>
      </c>
      <c r="B302" s="65" t="s">
        <v>1486</v>
      </c>
      <c r="C302" s="223" t="s">
        <v>1487</v>
      </c>
      <c r="D302" s="66" t="s">
        <v>347</v>
      </c>
      <c r="E302" s="228">
        <v>7</v>
      </c>
      <c r="F302" s="147"/>
      <c r="G302" s="107"/>
      <c r="H302" s="107"/>
      <c r="I302" s="107"/>
      <c r="J302" s="148"/>
      <c r="K302" s="107"/>
      <c r="L302" s="107"/>
      <c r="M302" s="107"/>
      <c r="N302" s="107"/>
      <c r="O302" s="107"/>
      <c r="P302" s="107"/>
    </row>
    <row r="303" spans="1:16" s="9" customFormat="1" x14ac:dyDescent="0.25">
      <c r="A303" s="64" t="s">
        <v>1376</v>
      </c>
      <c r="B303" s="65" t="s">
        <v>1488</v>
      </c>
      <c r="C303" s="223"/>
      <c r="D303" s="66" t="s">
        <v>1612</v>
      </c>
      <c r="E303" s="228">
        <v>1</v>
      </c>
      <c r="F303" s="147"/>
      <c r="G303" s="107"/>
      <c r="H303" s="107"/>
      <c r="I303" s="107"/>
      <c r="J303" s="148"/>
      <c r="K303" s="107"/>
      <c r="L303" s="107"/>
      <c r="M303" s="107"/>
      <c r="N303" s="107"/>
      <c r="O303" s="107"/>
      <c r="P303" s="107"/>
    </row>
    <row r="304" spans="1:16" s="9" customFormat="1" ht="26.4" x14ac:dyDescent="0.25">
      <c r="A304" s="64" t="s">
        <v>1377</v>
      </c>
      <c r="B304" s="65" t="s">
        <v>1448</v>
      </c>
      <c r="C304" s="223" t="s">
        <v>900</v>
      </c>
      <c r="D304" s="66" t="s">
        <v>56</v>
      </c>
      <c r="E304" s="392">
        <v>128</v>
      </c>
      <c r="F304" s="147"/>
      <c r="G304" s="107"/>
      <c r="H304" s="107"/>
      <c r="I304" s="107"/>
      <c r="J304" s="148"/>
      <c r="K304" s="107"/>
      <c r="L304" s="107"/>
      <c r="M304" s="107"/>
      <c r="N304" s="107"/>
      <c r="O304" s="107"/>
      <c r="P304" s="107"/>
    </row>
    <row r="305" spans="1:16" s="9" customFormat="1" ht="26.4" x14ac:dyDescent="0.25">
      <c r="A305" s="64" t="s">
        <v>1378</v>
      </c>
      <c r="B305" s="65" t="s">
        <v>1245</v>
      </c>
      <c r="C305" s="223" t="s">
        <v>1489</v>
      </c>
      <c r="D305" s="66" t="s">
        <v>56</v>
      </c>
      <c r="E305" s="392">
        <v>128</v>
      </c>
      <c r="F305" s="147"/>
      <c r="G305" s="107"/>
      <c r="H305" s="107"/>
      <c r="I305" s="107"/>
      <c r="J305" s="148"/>
      <c r="K305" s="107"/>
      <c r="L305" s="107"/>
      <c r="M305" s="107"/>
      <c r="N305" s="107"/>
      <c r="O305" s="107"/>
      <c r="P305" s="107"/>
    </row>
    <row r="306" spans="1:16" s="9" customFormat="1" x14ac:dyDescent="0.25">
      <c r="A306" s="64" t="s">
        <v>1379</v>
      </c>
      <c r="B306" s="65" t="s">
        <v>1232</v>
      </c>
      <c r="C306" s="223" t="s">
        <v>858</v>
      </c>
      <c r="D306" s="66" t="s">
        <v>347</v>
      </c>
      <c r="E306" s="228">
        <v>1</v>
      </c>
      <c r="F306" s="147"/>
      <c r="G306" s="107"/>
      <c r="H306" s="107"/>
      <c r="I306" s="107"/>
      <c r="J306" s="148"/>
      <c r="K306" s="107"/>
      <c r="L306" s="107"/>
      <c r="M306" s="107"/>
      <c r="N306" s="107"/>
      <c r="O306" s="107"/>
      <c r="P306" s="107"/>
    </row>
    <row r="307" spans="1:16" s="9" customFormat="1" x14ac:dyDescent="0.25">
      <c r="A307" s="64" t="s">
        <v>1380</v>
      </c>
      <c r="B307" s="65" t="s">
        <v>1490</v>
      </c>
      <c r="C307" s="223" t="s">
        <v>1491</v>
      </c>
      <c r="D307" s="66" t="s">
        <v>347</v>
      </c>
      <c r="E307" s="228">
        <v>1</v>
      </c>
      <c r="F307" s="147"/>
      <c r="G307" s="107"/>
      <c r="H307" s="107"/>
      <c r="I307" s="107"/>
      <c r="J307" s="148"/>
      <c r="K307" s="107"/>
      <c r="L307" s="107"/>
      <c r="M307" s="107"/>
      <c r="N307" s="107"/>
      <c r="O307" s="107"/>
      <c r="P307" s="107"/>
    </row>
    <row r="308" spans="1:16" s="9" customFormat="1" x14ac:dyDescent="0.25">
      <c r="A308" s="64" t="s">
        <v>2820</v>
      </c>
      <c r="B308" s="65" t="s">
        <v>719</v>
      </c>
      <c r="C308" s="223"/>
      <c r="D308" s="66" t="s">
        <v>59</v>
      </c>
      <c r="E308" s="228">
        <v>1</v>
      </c>
      <c r="F308" s="147"/>
      <c r="G308" s="107"/>
      <c r="H308" s="107"/>
      <c r="I308" s="107"/>
      <c r="J308" s="148"/>
      <c r="K308" s="107"/>
      <c r="L308" s="107"/>
      <c r="M308" s="107"/>
      <c r="N308" s="107"/>
      <c r="O308" s="107"/>
      <c r="P308" s="107"/>
    </row>
    <row r="309" spans="1:16" s="9" customFormat="1" x14ac:dyDescent="0.25">
      <c r="A309" s="64" t="s">
        <v>2821</v>
      </c>
      <c r="B309" s="65" t="s">
        <v>718</v>
      </c>
      <c r="C309" s="223"/>
      <c r="D309" s="66" t="s">
        <v>59</v>
      </c>
      <c r="E309" s="228">
        <v>1</v>
      </c>
      <c r="F309" s="147"/>
      <c r="G309" s="107"/>
      <c r="H309" s="107"/>
      <c r="I309" s="107"/>
      <c r="J309" s="148"/>
      <c r="K309" s="107"/>
      <c r="L309" s="107"/>
      <c r="M309" s="107"/>
      <c r="N309" s="107"/>
      <c r="O309" s="107"/>
      <c r="P309" s="107"/>
    </row>
    <row r="310" spans="1:16" s="9" customFormat="1" ht="52.8" x14ac:dyDescent="0.25">
      <c r="A310" s="64" t="s">
        <v>2823</v>
      </c>
      <c r="B310" s="193" t="s">
        <v>1297</v>
      </c>
      <c r="C310" s="223"/>
      <c r="D310" s="66" t="s">
        <v>59</v>
      </c>
      <c r="E310" s="228">
        <v>1</v>
      </c>
      <c r="F310" s="147"/>
      <c r="G310" s="107"/>
      <c r="H310" s="107"/>
      <c r="I310" s="107"/>
      <c r="J310" s="148"/>
      <c r="K310" s="107"/>
      <c r="L310" s="107"/>
      <c r="M310" s="107"/>
      <c r="N310" s="107"/>
      <c r="O310" s="107"/>
      <c r="P310" s="107"/>
    </row>
    <row r="311" spans="1:16" s="9" customFormat="1" x14ac:dyDescent="0.25">
      <c r="A311" s="200">
        <v>12</v>
      </c>
      <c r="B311" s="197" t="s">
        <v>1526</v>
      </c>
      <c r="C311" s="223"/>
      <c r="D311" s="66"/>
      <c r="E311" s="228"/>
      <c r="F311" s="147"/>
      <c r="G311" s="107"/>
      <c r="H311" s="107"/>
      <c r="I311" s="107"/>
      <c r="J311" s="148"/>
      <c r="K311" s="107"/>
      <c r="L311" s="107"/>
      <c r="M311" s="107"/>
      <c r="N311" s="107"/>
      <c r="O311" s="107"/>
      <c r="P311" s="107"/>
    </row>
    <row r="312" spans="1:16" s="9" customFormat="1" ht="39.6" x14ac:dyDescent="0.25">
      <c r="A312" s="64" t="s">
        <v>1381</v>
      </c>
      <c r="B312" s="65" t="s">
        <v>1467</v>
      </c>
      <c r="C312" s="223" t="s">
        <v>1527</v>
      </c>
      <c r="D312" s="66" t="s">
        <v>347</v>
      </c>
      <c r="E312" s="228">
        <v>1</v>
      </c>
      <c r="F312" s="147"/>
      <c r="G312" s="107"/>
      <c r="H312" s="107"/>
      <c r="I312" s="107"/>
      <c r="J312" s="148"/>
      <c r="K312" s="107"/>
      <c r="L312" s="107"/>
      <c r="M312" s="107"/>
      <c r="N312" s="107"/>
      <c r="O312" s="107"/>
      <c r="P312" s="107"/>
    </row>
    <row r="313" spans="1:16" s="9" customFormat="1" ht="26.4" x14ac:dyDescent="0.25">
      <c r="A313" s="64" t="s">
        <v>1382</v>
      </c>
      <c r="B313" s="65" t="s">
        <v>1469</v>
      </c>
      <c r="C313" s="223" t="s">
        <v>1216</v>
      </c>
      <c r="D313" s="66" t="s">
        <v>59</v>
      </c>
      <c r="E313" s="228">
        <v>1</v>
      </c>
      <c r="F313" s="147"/>
      <c r="G313" s="107"/>
      <c r="H313" s="107"/>
      <c r="I313" s="107"/>
      <c r="J313" s="148"/>
      <c r="K313" s="107"/>
      <c r="L313" s="107"/>
      <c r="M313" s="107"/>
      <c r="N313" s="107"/>
      <c r="O313" s="107"/>
      <c r="P313" s="107"/>
    </row>
    <row r="314" spans="1:16" s="9" customFormat="1" x14ac:dyDescent="0.25">
      <c r="A314" s="64" t="s">
        <v>1383</v>
      </c>
      <c r="B314" s="65" t="s">
        <v>1470</v>
      </c>
      <c r="C314" s="223" t="s">
        <v>1528</v>
      </c>
      <c r="D314" s="66" t="s">
        <v>347</v>
      </c>
      <c r="E314" s="228">
        <v>1</v>
      </c>
      <c r="F314" s="147"/>
      <c r="G314" s="107"/>
      <c r="H314" s="107"/>
      <c r="I314" s="107"/>
      <c r="J314" s="148"/>
      <c r="K314" s="107"/>
      <c r="L314" s="107"/>
      <c r="M314" s="107"/>
      <c r="N314" s="107"/>
      <c r="O314" s="107"/>
      <c r="P314" s="107"/>
    </row>
    <row r="315" spans="1:16" s="9" customFormat="1" x14ac:dyDescent="0.25">
      <c r="A315" s="64" t="s">
        <v>1384</v>
      </c>
      <c r="B315" s="65" t="s">
        <v>1472</v>
      </c>
      <c r="C315" s="223"/>
      <c r="D315" s="66" t="s">
        <v>1473</v>
      </c>
      <c r="E315" s="228">
        <v>1</v>
      </c>
      <c r="F315" s="147"/>
      <c r="G315" s="107"/>
      <c r="H315" s="107"/>
      <c r="I315" s="107"/>
      <c r="J315" s="148"/>
      <c r="K315" s="107"/>
      <c r="L315" s="107"/>
      <c r="M315" s="107"/>
      <c r="N315" s="107"/>
      <c r="O315" s="107"/>
      <c r="P315" s="107"/>
    </row>
    <row r="316" spans="1:16" s="9" customFormat="1" x14ac:dyDescent="0.25">
      <c r="A316" s="64" t="s">
        <v>1385</v>
      </c>
      <c r="B316" s="65" t="s">
        <v>1474</v>
      </c>
      <c r="C316" s="223" t="s">
        <v>1528</v>
      </c>
      <c r="D316" s="66" t="s">
        <v>59</v>
      </c>
      <c r="E316" s="228">
        <v>1</v>
      </c>
      <c r="F316" s="147"/>
      <c r="G316" s="107"/>
      <c r="H316" s="107"/>
      <c r="I316" s="107"/>
      <c r="J316" s="148"/>
      <c r="K316" s="107"/>
      <c r="L316" s="107"/>
      <c r="M316" s="107"/>
      <c r="N316" s="107"/>
      <c r="O316" s="107"/>
      <c r="P316" s="107"/>
    </row>
    <row r="317" spans="1:16" s="165" customFormat="1" x14ac:dyDescent="0.25">
      <c r="A317" s="64" t="s">
        <v>1386</v>
      </c>
      <c r="B317" s="387" t="s">
        <v>2807</v>
      </c>
      <c r="C317" s="387"/>
      <c r="D317" s="386" t="s">
        <v>347</v>
      </c>
      <c r="E317" s="383">
        <v>1</v>
      </c>
      <c r="F317" s="147"/>
      <c r="G317" s="107"/>
      <c r="H317" s="107"/>
      <c r="I317" s="107"/>
      <c r="J317" s="148"/>
      <c r="K317" s="107"/>
      <c r="L317" s="107"/>
      <c r="M317" s="107"/>
      <c r="N317" s="107"/>
      <c r="O317" s="107"/>
      <c r="P317" s="107"/>
    </row>
    <row r="318" spans="1:16" s="165" customFormat="1" x14ac:dyDescent="0.25">
      <c r="A318" s="64" t="s">
        <v>1387</v>
      </c>
      <c r="B318" s="387" t="s">
        <v>2808</v>
      </c>
      <c r="C318" s="387"/>
      <c r="D318" s="386" t="s">
        <v>347</v>
      </c>
      <c r="E318" s="383">
        <v>10</v>
      </c>
      <c r="F318" s="147"/>
      <c r="G318" s="107"/>
      <c r="H318" s="107"/>
      <c r="I318" s="107"/>
      <c r="J318" s="148"/>
      <c r="K318" s="107"/>
      <c r="L318" s="107"/>
      <c r="M318" s="107"/>
      <c r="N318" s="107"/>
      <c r="O318" s="107"/>
      <c r="P318" s="107"/>
    </row>
    <row r="319" spans="1:16" s="9" customFormat="1" x14ac:dyDescent="0.25">
      <c r="A319" s="64" t="s">
        <v>1388</v>
      </c>
      <c r="B319" s="65" t="s">
        <v>1475</v>
      </c>
      <c r="C319" s="223" t="s">
        <v>1476</v>
      </c>
      <c r="D319" s="66" t="s">
        <v>347</v>
      </c>
      <c r="E319" s="228">
        <v>20</v>
      </c>
      <c r="F319" s="147"/>
      <c r="G319" s="107"/>
      <c r="H319" s="107"/>
      <c r="I319" s="107"/>
      <c r="J319" s="148"/>
      <c r="K319" s="107"/>
      <c r="L319" s="107"/>
      <c r="M319" s="107"/>
      <c r="N319" s="107"/>
      <c r="O319" s="107"/>
      <c r="P319" s="107"/>
    </row>
    <row r="320" spans="1:16" s="9" customFormat="1" x14ac:dyDescent="0.25">
      <c r="A320" s="64" t="s">
        <v>1389</v>
      </c>
      <c r="B320" s="65" t="s">
        <v>1477</v>
      </c>
      <c r="C320" s="223" t="s">
        <v>1478</v>
      </c>
      <c r="D320" s="66" t="s">
        <v>347</v>
      </c>
      <c r="E320" s="228">
        <v>20</v>
      </c>
      <c r="F320" s="147"/>
      <c r="G320" s="107"/>
      <c r="H320" s="107"/>
      <c r="I320" s="107"/>
      <c r="J320" s="148"/>
      <c r="K320" s="107"/>
      <c r="L320" s="107"/>
      <c r="M320" s="107"/>
      <c r="N320" s="107"/>
      <c r="O320" s="107"/>
      <c r="P320" s="107"/>
    </row>
    <row r="321" spans="1:16" s="9" customFormat="1" ht="52.8" x14ac:dyDescent="0.25">
      <c r="A321" s="64" t="s">
        <v>1390</v>
      </c>
      <c r="B321" s="65" t="s">
        <v>1479</v>
      </c>
      <c r="C321" s="223" t="s">
        <v>1505</v>
      </c>
      <c r="D321" s="66" t="s">
        <v>59</v>
      </c>
      <c r="E321" s="228">
        <v>3</v>
      </c>
      <c r="F321" s="147"/>
      <c r="G321" s="107"/>
      <c r="H321" s="107"/>
      <c r="I321" s="295"/>
      <c r="J321" s="148"/>
      <c r="K321" s="107"/>
      <c r="L321" s="107"/>
      <c r="M321" s="107"/>
      <c r="N321" s="107"/>
      <c r="O321" s="107"/>
      <c r="P321" s="107"/>
    </row>
    <row r="322" spans="1:16" s="9" customFormat="1" ht="52.8" x14ac:dyDescent="0.25">
      <c r="A322" s="64" t="s">
        <v>1391</v>
      </c>
      <c r="B322" s="65" t="s">
        <v>1479</v>
      </c>
      <c r="C322" s="223" t="s">
        <v>1516</v>
      </c>
      <c r="D322" s="66" t="s">
        <v>59</v>
      </c>
      <c r="E322" s="228">
        <v>4</v>
      </c>
      <c r="F322" s="147"/>
      <c r="G322" s="107"/>
      <c r="H322" s="107"/>
      <c r="I322" s="295"/>
      <c r="J322" s="148"/>
      <c r="K322" s="107"/>
      <c r="L322" s="107"/>
      <c r="M322" s="107"/>
      <c r="N322" s="107"/>
      <c r="O322" s="107"/>
      <c r="P322" s="107"/>
    </row>
    <row r="323" spans="1:16" s="9" customFormat="1" ht="52.8" x14ac:dyDescent="0.25">
      <c r="A323" s="64" t="s">
        <v>1392</v>
      </c>
      <c r="B323" s="65" t="s">
        <v>1479</v>
      </c>
      <c r="C323" s="223" t="s">
        <v>1506</v>
      </c>
      <c r="D323" s="66" t="s">
        <v>59</v>
      </c>
      <c r="E323" s="228">
        <v>3</v>
      </c>
      <c r="F323" s="147"/>
      <c r="G323" s="107"/>
      <c r="H323" s="107"/>
      <c r="I323" s="295"/>
      <c r="J323" s="148"/>
      <c r="K323" s="107"/>
      <c r="L323" s="107"/>
      <c r="M323" s="107"/>
      <c r="N323" s="107"/>
      <c r="O323" s="107"/>
      <c r="P323" s="107"/>
    </row>
    <row r="324" spans="1:16" s="9" customFormat="1" x14ac:dyDescent="0.25">
      <c r="A324" s="64" t="s">
        <v>1393</v>
      </c>
      <c r="B324" s="65" t="s">
        <v>1484</v>
      </c>
      <c r="C324" s="223" t="s">
        <v>1485</v>
      </c>
      <c r="D324" s="66" t="s">
        <v>347</v>
      </c>
      <c r="E324" s="228">
        <v>10</v>
      </c>
      <c r="F324" s="147"/>
      <c r="G324" s="107"/>
      <c r="H324" s="107"/>
      <c r="I324" s="107"/>
      <c r="J324" s="148"/>
      <c r="K324" s="107"/>
      <c r="L324" s="107"/>
      <c r="M324" s="107"/>
      <c r="N324" s="107"/>
      <c r="O324" s="107"/>
      <c r="P324" s="107"/>
    </row>
    <row r="325" spans="1:16" s="9" customFormat="1" x14ac:dyDescent="0.25">
      <c r="A325" s="64" t="s">
        <v>1394</v>
      </c>
      <c r="B325" s="65" t="s">
        <v>1486</v>
      </c>
      <c r="C325" s="223" t="s">
        <v>1487</v>
      </c>
      <c r="D325" s="66" t="s">
        <v>347</v>
      </c>
      <c r="E325" s="228">
        <v>10</v>
      </c>
      <c r="F325" s="147"/>
      <c r="G325" s="107"/>
      <c r="H325" s="107"/>
      <c r="I325" s="107"/>
      <c r="J325" s="148"/>
      <c r="K325" s="107"/>
      <c r="L325" s="107"/>
      <c r="M325" s="107"/>
      <c r="N325" s="107"/>
      <c r="O325" s="107"/>
      <c r="P325" s="107"/>
    </row>
    <row r="326" spans="1:16" s="9" customFormat="1" x14ac:dyDescent="0.25">
      <c r="A326" s="64" t="s">
        <v>1395</v>
      </c>
      <c r="B326" s="65" t="s">
        <v>1488</v>
      </c>
      <c r="C326" s="223"/>
      <c r="D326" s="66" t="s">
        <v>1612</v>
      </c>
      <c r="E326" s="228">
        <v>1</v>
      </c>
      <c r="F326" s="147"/>
      <c r="G326" s="107"/>
      <c r="H326" s="107"/>
      <c r="I326" s="107"/>
      <c r="J326" s="148"/>
      <c r="K326" s="107"/>
      <c r="L326" s="107"/>
      <c r="M326" s="107"/>
      <c r="N326" s="107"/>
      <c r="O326" s="107"/>
      <c r="P326" s="107"/>
    </row>
    <row r="327" spans="1:16" s="9" customFormat="1" ht="26.4" x14ac:dyDescent="0.25">
      <c r="A327" s="64" t="s">
        <v>1396</v>
      </c>
      <c r="B327" s="65" t="s">
        <v>1448</v>
      </c>
      <c r="C327" s="223" t="s">
        <v>900</v>
      </c>
      <c r="D327" s="66" t="s">
        <v>56</v>
      </c>
      <c r="E327" s="228">
        <v>220</v>
      </c>
      <c r="F327" s="147"/>
      <c r="G327" s="107"/>
      <c r="H327" s="107"/>
      <c r="I327" s="107"/>
      <c r="J327" s="148"/>
      <c r="K327" s="107"/>
      <c r="L327" s="107"/>
      <c r="M327" s="107"/>
      <c r="N327" s="107"/>
      <c r="O327" s="107"/>
      <c r="P327" s="107"/>
    </row>
    <row r="328" spans="1:16" s="9" customFormat="1" ht="26.4" x14ac:dyDescent="0.25">
      <c r="A328" s="64" t="s">
        <v>1397</v>
      </c>
      <c r="B328" s="65" t="s">
        <v>1245</v>
      </c>
      <c r="C328" s="223" t="s">
        <v>1489</v>
      </c>
      <c r="D328" s="66" t="s">
        <v>56</v>
      </c>
      <c r="E328" s="228">
        <v>220</v>
      </c>
      <c r="F328" s="147"/>
      <c r="G328" s="107"/>
      <c r="H328" s="107"/>
      <c r="I328" s="107"/>
      <c r="J328" s="148"/>
      <c r="K328" s="107"/>
      <c r="L328" s="107"/>
      <c r="M328" s="107"/>
      <c r="N328" s="107"/>
      <c r="O328" s="107"/>
      <c r="P328" s="107"/>
    </row>
    <row r="329" spans="1:16" s="9" customFormat="1" x14ac:dyDescent="0.25">
      <c r="A329" s="64" t="s">
        <v>1398</v>
      </c>
      <c r="B329" s="65" t="s">
        <v>1232</v>
      </c>
      <c r="C329" s="223" t="s">
        <v>858</v>
      </c>
      <c r="D329" s="66" t="s">
        <v>347</v>
      </c>
      <c r="E329" s="228">
        <v>1</v>
      </c>
      <c r="F329" s="147"/>
      <c r="G329" s="107"/>
      <c r="H329" s="107"/>
      <c r="I329" s="107"/>
      <c r="J329" s="148"/>
      <c r="K329" s="107"/>
      <c r="L329" s="107"/>
      <c r="M329" s="107"/>
      <c r="N329" s="107"/>
      <c r="O329" s="107"/>
      <c r="P329" s="107"/>
    </row>
    <row r="330" spans="1:16" s="9" customFormat="1" x14ac:dyDescent="0.25">
      <c r="A330" s="64" t="s">
        <v>1399</v>
      </c>
      <c r="B330" s="65" t="s">
        <v>1490</v>
      </c>
      <c r="C330" s="223" t="s">
        <v>1491</v>
      </c>
      <c r="D330" s="66" t="s">
        <v>347</v>
      </c>
      <c r="E330" s="228">
        <v>1</v>
      </c>
      <c r="F330" s="147"/>
      <c r="G330" s="107"/>
      <c r="H330" s="107"/>
      <c r="I330" s="107"/>
      <c r="J330" s="148"/>
      <c r="K330" s="107"/>
      <c r="L330" s="107"/>
      <c r="M330" s="107"/>
      <c r="N330" s="107"/>
      <c r="O330" s="107"/>
      <c r="P330" s="107"/>
    </row>
    <row r="331" spans="1:16" s="9" customFormat="1" x14ac:dyDescent="0.25">
      <c r="A331" s="64" t="s">
        <v>1651</v>
      </c>
      <c r="B331" s="65" t="s">
        <v>719</v>
      </c>
      <c r="C331" s="223"/>
      <c r="D331" s="66" t="s">
        <v>59</v>
      </c>
      <c r="E331" s="228">
        <v>1</v>
      </c>
      <c r="F331" s="147"/>
      <c r="G331" s="107"/>
      <c r="H331" s="107"/>
      <c r="I331" s="107"/>
      <c r="J331" s="148"/>
      <c r="K331" s="107"/>
      <c r="L331" s="107"/>
      <c r="M331" s="107"/>
      <c r="N331" s="107"/>
      <c r="O331" s="107"/>
      <c r="P331" s="107"/>
    </row>
    <row r="332" spans="1:16" s="9" customFormat="1" x14ac:dyDescent="0.25">
      <c r="A332" s="64" t="s">
        <v>2595</v>
      </c>
      <c r="B332" s="65" t="s">
        <v>718</v>
      </c>
      <c r="C332" s="223"/>
      <c r="D332" s="66" t="s">
        <v>59</v>
      </c>
      <c r="E332" s="228">
        <v>1</v>
      </c>
      <c r="F332" s="147"/>
      <c r="G332" s="107"/>
      <c r="H332" s="107"/>
      <c r="I332" s="107"/>
      <c r="J332" s="148"/>
      <c r="K332" s="107"/>
      <c r="L332" s="107"/>
      <c r="M332" s="107"/>
      <c r="N332" s="107"/>
      <c r="O332" s="107"/>
      <c r="P332" s="107"/>
    </row>
    <row r="333" spans="1:16" s="9" customFormat="1" ht="52.8" x14ac:dyDescent="0.25">
      <c r="A333" s="64" t="s">
        <v>2596</v>
      </c>
      <c r="B333" s="193" t="s">
        <v>1297</v>
      </c>
      <c r="C333" s="223"/>
      <c r="D333" s="66" t="s">
        <v>59</v>
      </c>
      <c r="E333" s="228">
        <v>1</v>
      </c>
      <c r="F333" s="147"/>
      <c r="G333" s="107"/>
      <c r="H333" s="107"/>
      <c r="I333" s="107"/>
      <c r="J333" s="148"/>
      <c r="K333" s="107"/>
      <c r="L333" s="107"/>
      <c r="M333" s="107"/>
      <c r="N333" s="107"/>
      <c r="O333" s="107"/>
      <c r="P333" s="107"/>
    </row>
    <row r="334" spans="1:16" s="9" customFormat="1" x14ac:dyDescent="0.25">
      <c r="A334" s="200">
        <v>13</v>
      </c>
      <c r="B334" s="197" t="s">
        <v>1529</v>
      </c>
      <c r="C334" s="223"/>
      <c r="D334" s="66"/>
      <c r="E334" s="228"/>
      <c r="F334" s="147"/>
      <c r="G334" s="107"/>
      <c r="H334" s="107"/>
      <c r="I334" s="107"/>
      <c r="J334" s="148"/>
      <c r="K334" s="107"/>
      <c r="L334" s="107"/>
      <c r="M334" s="107"/>
      <c r="N334" s="107"/>
      <c r="O334" s="107"/>
      <c r="P334" s="107"/>
    </row>
    <row r="335" spans="1:16" s="9" customFormat="1" ht="39.6" x14ac:dyDescent="0.25">
      <c r="A335" s="64" t="s">
        <v>1652</v>
      </c>
      <c r="B335" s="65" t="s">
        <v>1467</v>
      </c>
      <c r="C335" s="223" t="s">
        <v>1530</v>
      </c>
      <c r="D335" s="66" t="s">
        <v>347</v>
      </c>
      <c r="E335" s="228">
        <v>1</v>
      </c>
      <c r="F335" s="147"/>
      <c r="G335" s="107"/>
      <c r="H335" s="107"/>
      <c r="I335" s="107"/>
      <c r="J335" s="148"/>
      <c r="K335" s="107"/>
      <c r="L335" s="107"/>
      <c r="M335" s="107"/>
      <c r="N335" s="107"/>
      <c r="O335" s="107"/>
      <c r="P335" s="107"/>
    </row>
    <row r="336" spans="1:16" s="9" customFormat="1" ht="26.4" x14ac:dyDescent="0.25">
      <c r="A336" s="64" t="s">
        <v>1653</v>
      </c>
      <c r="B336" s="65" t="s">
        <v>1469</v>
      </c>
      <c r="C336" s="223" t="s">
        <v>1216</v>
      </c>
      <c r="D336" s="66" t="s">
        <v>59</v>
      </c>
      <c r="E336" s="228">
        <v>1</v>
      </c>
      <c r="F336" s="147"/>
      <c r="G336" s="107"/>
      <c r="H336" s="107"/>
      <c r="I336" s="107"/>
      <c r="J336" s="148"/>
      <c r="K336" s="107"/>
      <c r="L336" s="107"/>
      <c r="M336" s="107"/>
      <c r="N336" s="107"/>
      <c r="O336" s="107"/>
      <c r="P336" s="107"/>
    </row>
    <row r="337" spans="1:16" s="9" customFormat="1" x14ac:dyDescent="0.25">
      <c r="A337" s="64" t="s">
        <v>1654</v>
      </c>
      <c r="B337" s="65" t="s">
        <v>1470</v>
      </c>
      <c r="C337" s="223" t="s">
        <v>1519</v>
      </c>
      <c r="D337" s="66" t="s">
        <v>347</v>
      </c>
      <c r="E337" s="228">
        <v>1</v>
      </c>
      <c r="F337" s="147"/>
      <c r="G337" s="107"/>
      <c r="H337" s="107"/>
      <c r="I337" s="107"/>
      <c r="J337" s="148"/>
      <c r="K337" s="107"/>
      <c r="L337" s="107"/>
      <c r="M337" s="107"/>
      <c r="N337" s="107"/>
      <c r="O337" s="107"/>
      <c r="P337" s="107"/>
    </row>
    <row r="338" spans="1:16" s="9" customFormat="1" x14ac:dyDescent="0.25">
      <c r="A338" s="64" t="s">
        <v>1655</v>
      </c>
      <c r="B338" s="65" t="s">
        <v>1472</v>
      </c>
      <c r="C338" s="223"/>
      <c r="D338" s="66" t="s">
        <v>1473</v>
      </c>
      <c r="E338" s="228">
        <v>1</v>
      </c>
      <c r="F338" s="147"/>
      <c r="G338" s="107"/>
      <c r="H338" s="107"/>
      <c r="I338" s="107"/>
      <c r="J338" s="148"/>
      <c r="K338" s="107"/>
      <c r="L338" s="107"/>
      <c r="M338" s="107"/>
      <c r="N338" s="107"/>
      <c r="O338" s="107"/>
      <c r="P338" s="107"/>
    </row>
    <row r="339" spans="1:16" s="9" customFormat="1" x14ac:dyDescent="0.25">
      <c r="A339" s="64" t="s">
        <v>1656</v>
      </c>
      <c r="B339" s="65" t="s">
        <v>1474</v>
      </c>
      <c r="C339" s="223" t="s">
        <v>1519</v>
      </c>
      <c r="D339" s="66" t="s">
        <v>59</v>
      </c>
      <c r="E339" s="228">
        <v>1</v>
      </c>
      <c r="F339" s="147"/>
      <c r="G339" s="107"/>
      <c r="H339" s="107"/>
      <c r="I339" s="107"/>
      <c r="J339" s="148"/>
      <c r="K339" s="107"/>
      <c r="L339" s="107"/>
      <c r="M339" s="107"/>
      <c r="N339" s="107"/>
      <c r="O339" s="107"/>
      <c r="P339" s="107"/>
    </row>
    <row r="340" spans="1:16" s="165" customFormat="1" x14ac:dyDescent="0.25">
      <c r="A340" s="64" t="s">
        <v>1657</v>
      </c>
      <c r="B340" s="387" t="s">
        <v>2807</v>
      </c>
      <c r="C340" s="387"/>
      <c r="D340" s="386" t="s">
        <v>347</v>
      </c>
      <c r="E340" s="383">
        <v>1</v>
      </c>
      <c r="F340" s="147"/>
      <c r="G340" s="107"/>
      <c r="H340" s="107"/>
      <c r="I340" s="107"/>
      <c r="J340" s="148"/>
      <c r="K340" s="107"/>
      <c r="L340" s="107"/>
      <c r="M340" s="107"/>
      <c r="N340" s="107"/>
      <c r="O340" s="107"/>
      <c r="P340" s="107"/>
    </row>
    <row r="341" spans="1:16" s="165" customFormat="1" x14ac:dyDescent="0.25">
      <c r="A341" s="64" t="s">
        <v>1658</v>
      </c>
      <c r="B341" s="387" t="s">
        <v>2808</v>
      </c>
      <c r="C341" s="387"/>
      <c r="D341" s="386" t="s">
        <v>347</v>
      </c>
      <c r="E341" s="383">
        <v>12</v>
      </c>
      <c r="F341" s="147"/>
      <c r="G341" s="107"/>
      <c r="H341" s="107"/>
      <c r="I341" s="107"/>
      <c r="J341" s="148"/>
      <c r="K341" s="107"/>
      <c r="L341" s="107"/>
      <c r="M341" s="107"/>
      <c r="N341" s="107"/>
      <c r="O341" s="107"/>
      <c r="P341" s="107"/>
    </row>
    <row r="342" spans="1:16" s="9" customFormat="1" x14ac:dyDescent="0.25">
      <c r="A342" s="64" t="s">
        <v>1659</v>
      </c>
      <c r="B342" s="65" t="s">
        <v>1475</v>
      </c>
      <c r="C342" s="223" t="s">
        <v>1476</v>
      </c>
      <c r="D342" s="66" t="s">
        <v>347</v>
      </c>
      <c r="E342" s="228">
        <v>24</v>
      </c>
      <c r="F342" s="147"/>
      <c r="G342" s="107"/>
      <c r="H342" s="107"/>
      <c r="I342" s="107"/>
      <c r="J342" s="148"/>
      <c r="K342" s="107"/>
      <c r="L342" s="107"/>
      <c r="M342" s="107"/>
      <c r="N342" s="107"/>
      <c r="O342" s="107"/>
      <c r="P342" s="107"/>
    </row>
    <row r="343" spans="1:16" s="9" customFormat="1" x14ac:dyDescent="0.25">
      <c r="A343" s="64" t="s">
        <v>1660</v>
      </c>
      <c r="B343" s="65" t="s">
        <v>1477</v>
      </c>
      <c r="C343" s="223" t="s">
        <v>1478</v>
      </c>
      <c r="D343" s="66" t="s">
        <v>347</v>
      </c>
      <c r="E343" s="228">
        <v>24</v>
      </c>
      <c r="F343" s="147"/>
      <c r="G343" s="107"/>
      <c r="H343" s="107"/>
      <c r="I343" s="107"/>
      <c r="J343" s="148"/>
      <c r="K343" s="107"/>
      <c r="L343" s="107"/>
      <c r="M343" s="107"/>
      <c r="N343" s="107"/>
      <c r="O343" s="107"/>
      <c r="P343" s="107"/>
    </row>
    <row r="344" spans="1:16" s="9" customFormat="1" ht="52.8" x14ac:dyDescent="0.25">
      <c r="A344" s="64" t="s">
        <v>1661</v>
      </c>
      <c r="B344" s="65" t="s">
        <v>1520</v>
      </c>
      <c r="C344" s="223" t="s">
        <v>1480</v>
      </c>
      <c r="D344" s="66" t="s">
        <v>59</v>
      </c>
      <c r="E344" s="228">
        <v>1</v>
      </c>
      <c r="F344" s="147"/>
      <c r="G344" s="107"/>
      <c r="H344" s="107"/>
      <c r="I344" s="295"/>
      <c r="J344" s="148"/>
      <c r="K344" s="107"/>
      <c r="L344" s="107"/>
      <c r="M344" s="107"/>
      <c r="N344" s="107"/>
      <c r="O344" s="107"/>
      <c r="P344" s="107"/>
    </row>
    <row r="345" spans="1:16" s="9" customFormat="1" ht="52.8" x14ac:dyDescent="0.25">
      <c r="A345" s="64" t="s">
        <v>1662</v>
      </c>
      <c r="B345" s="65" t="s">
        <v>1479</v>
      </c>
      <c r="C345" s="223" t="s">
        <v>1531</v>
      </c>
      <c r="D345" s="66" t="s">
        <v>59</v>
      </c>
      <c r="E345" s="228">
        <v>1</v>
      </c>
      <c r="F345" s="147"/>
      <c r="G345" s="107"/>
      <c r="H345" s="107"/>
      <c r="I345" s="295"/>
      <c r="J345" s="148"/>
      <c r="K345" s="107"/>
      <c r="L345" s="107"/>
      <c r="M345" s="107"/>
      <c r="N345" s="107"/>
      <c r="O345" s="107"/>
      <c r="P345" s="107"/>
    </row>
    <row r="346" spans="1:16" s="9" customFormat="1" ht="52.8" x14ac:dyDescent="0.25">
      <c r="A346" s="64" t="s">
        <v>1663</v>
      </c>
      <c r="B346" s="65" t="s">
        <v>1479</v>
      </c>
      <c r="C346" s="223" t="s">
        <v>1532</v>
      </c>
      <c r="D346" s="66" t="s">
        <v>59</v>
      </c>
      <c r="E346" s="228">
        <v>2</v>
      </c>
      <c r="F346" s="147"/>
      <c r="G346" s="107"/>
      <c r="H346" s="107"/>
      <c r="I346" s="295"/>
      <c r="J346" s="148"/>
      <c r="K346" s="107"/>
      <c r="L346" s="107"/>
      <c r="M346" s="107"/>
      <c r="N346" s="107"/>
      <c r="O346" s="107"/>
      <c r="P346" s="107"/>
    </row>
    <row r="347" spans="1:16" s="9" customFormat="1" ht="52.8" x14ac:dyDescent="0.25">
      <c r="A347" s="64" t="s">
        <v>1664</v>
      </c>
      <c r="B347" s="65" t="s">
        <v>1479</v>
      </c>
      <c r="C347" s="223" t="s">
        <v>1533</v>
      </c>
      <c r="D347" s="66" t="s">
        <v>59</v>
      </c>
      <c r="E347" s="228">
        <v>1</v>
      </c>
      <c r="F347" s="147"/>
      <c r="G347" s="107"/>
      <c r="H347" s="107"/>
      <c r="I347" s="295"/>
      <c r="J347" s="148"/>
      <c r="K347" s="107"/>
      <c r="L347" s="107"/>
      <c r="M347" s="107"/>
      <c r="N347" s="107"/>
      <c r="O347" s="107"/>
      <c r="P347" s="107"/>
    </row>
    <row r="348" spans="1:16" s="9" customFormat="1" ht="52.8" x14ac:dyDescent="0.25">
      <c r="A348" s="64" t="s">
        <v>1665</v>
      </c>
      <c r="B348" s="65" t="s">
        <v>1479</v>
      </c>
      <c r="C348" s="223" t="s">
        <v>1498</v>
      </c>
      <c r="D348" s="66" t="s">
        <v>59</v>
      </c>
      <c r="E348" s="228">
        <v>4</v>
      </c>
      <c r="F348" s="147"/>
      <c r="G348" s="107"/>
      <c r="H348" s="107"/>
      <c r="I348" s="295"/>
      <c r="J348" s="148"/>
      <c r="K348" s="107"/>
      <c r="L348" s="107"/>
      <c r="M348" s="107"/>
      <c r="N348" s="107"/>
      <c r="O348" s="107"/>
      <c r="P348" s="107"/>
    </row>
    <row r="349" spans="1:16" s="9" customFormat="1" ht="52.8" x14ac:dyDescent="0.25">
      <c r="A349" s="64" t="s">
        <v>1666</v>
      </c>
      <c r="B349" s="65" t="s">
        <v>1479</v>
      </c>
      <c r="C349" s="223" t="s">
        <v>1499</v>
      </c>
      <c r="D349" s="66" t="s">
        <v>59</v>
      </c>
      <c r="E349" s="228">
        <v>3</v>
      </c>
      <c r="F349" s="147"/>
      <c r="G349" s="107"/>
      <c r="H349" s="107"/>
      <c r="I349" s="295"/>
      <c r="J349" s="148"/>
      <c r="K349" s="107"/>
      <c r="L349" s="107"/>
      <c r="M349" s="107"/>
      <c r="N349" s="107"/>
      <c r="O349" s="107"/>
      <c r="P349" s="107"/>
    </row>
    <row r="350" spans="1:16" s="9" customFormat="1" x14ac:dyDescent="0.25">
      <c r="A350" s="64" t="s">
        <v>1667</v>
      </c>
      <c r="B350" s="65" t="s">
        <v>1484</v>
      </c>
      <c r="C350" s="223" t="s">
        <v>1485</v>
      </c>
      <c r="D350" s="66" t="s">
        <v>347</v>
      </c>
      <c r="E350" s="228">
        <v>12</v>
      </c>
      <c r="F350" s="147"/>
      <c r="G350" s="107"/>
      <c r="H350" s="107"/>
      <c r="I350" s="107"/>
      <c r="J350" s="148"/>
      <c r="K350" s="107"/>
      <c r="L350" s="107"/>
      <c r="M350" s="107"/>
      <c r="N350" s="107"/>
      <c r="O350" s="107"/>
      <c r="P350" s="107"/>
    </row>
    <row r="351" spans="1:16" s="9" customFormat="1" x14ac:dyDescent="0.25">
      <c r="A351" s="64" t="s">
        <v>1668</v>
      </c>
      <c r="B351" s="65" t="s">
        <v>1486</v>
      </c>
      <c r="C351" s="223" t="s">
        <v>1487</v>
      </c>
      <c r="D351" s="66" t="s">
        <v>347</v>
      </c>
      <c r="E351" s="228">
        <v>12</v>
      </c>
      <c r="F351" s="147"/>
      <c r="G351" s="107"/>
      <c r="H351" s="107"/>
      <c r="I351" s="107"/>
      <c r="J351" s="148"/>
      <c r="K351" s="107"/>
      <c r="L351" s="107"/>
      <c r="M351" s="107"/>
      <c r="N351" s="107"/>
      <c r="O351" s="107"/>
      <c r="P351" s="107"/>
    </row>
    <row r="352" spans="1:16" s="9" customFormat="1" x14ac:dyDescent="0.25">
      <c r="A352" s="64" t="s">
        <v>1669</v>
      </c>
      <c r="B352" s="65" t="s">
        <v>1488</v>
      </c>
      <c r="C352" s="223"/>
      <c r="D352" s="66" t="s">
        <v>1612</v>
      </c>
      <c r="E352" s="228">
        <v>1</v>
      </c>
      <c r="F352" s="147"/>
      <c r="G352" s="107"/>
      <c r="H352" s="107"/>
      <c r="I352" s="107"/>
      <c r="J352" s="148"/>
      <c r="K352" s="107"/>
      <c r="L352" s="107"/>
      <c r="M352" s="107"/>
      <c r="N352" s="107"/>
      <c r="O352" s="107"/>
      <c r="P352" s="107"/>
    </row>
    <row r="353" spans="1:16" s="9" customFormat="1" ht="26.4" x14ac:dyDescent="0.25">
      <c r="A353" s="64" t="s">
        <v>1670</v>
      </c>
      <c r="B353" s="65" t="s">
        <v>1448</v>
      </c>
      <c r="C353" s="223" t="s">
        <v>900</v>
      </c>
      <c r="D353" s="66" t="s">
        <v>56</v>
      </c>
      <c r="E353" s="228">
        <v>280</v>
      </c>
      <c r="F353" s="147"/>
      <c r="G353" s="107"/>
      <c r="H353" s="107"/>
      <c r="I353" s="107"/>
      <c r="J353" s="148"/>
      <c r="K353" s="107"/>
      <c r="L353" s="107"/>
      <c r="M353" s="107"/>
      <c r="N353" s="107"/>
      <c r="O353" s="107"/>
      <c r="P353" s="107"/>
    </row>
    <row r="354" spans="1:16" s="9" customFormat="1" ht="26.4" x14ac:dyDescent="0.25">
      <c r="A354" s="64" t="s">
        <v>1671</v>
      </c>
      <c r="B354" s="65" t="s">
        <v>1245</v>
      </c>
      <c r="C354" s="223" t="s">
        <v>1489</v>
      </c>
      <c r="D354" s="66" t="s">
        <v>56</v>
      </c>
      <c r="E354" s="228">
        <v>280</v>
      </c>
      <c r="F354" s="147"/>
      <c r="G354" s="107"/>
      <c r="H354" s="107"/>
      <c r="I354" s="107"/>
      <c r="J354" s="148"/>
      <c r="K354" s="107"/>
      <c r="L354" s="107"/>
      <c r="M354" s="107"/>
      <c r="N354" s="107"/>
      <c r="O354" s="107"/>
      <c r="P354" s="107"/>
    </row>
    <row r="355" spans="1:16" s="9" customFormat="1" x14ac:dyDescent="0.25">
      <c r="A355" s="64" t="s">
        <v>1672</v>
      </c>
      <c r="B355" s="65" t="s">
        <v>1232</v>
      </c>
      <c r="C355" s="223" t="s">
        <v>858</v>
      </c>
      <c r="D355" s="66" t="s">
        <v>347</v>
      </c>
      <c r="E355" s="228">
        <v>1</v>
      </c>
      <c r="F355" s="147"/>
      <c r="G355" s="107"/>
      <c r="H355" s="107"/>
      <c r="I355" s="107"/>
      <c r="J355" s="148"/>
      <c r="K355" s="107"/>
      <c r="L355" s="107"/>
      <c r="M355" s="107"/>
      <c r="N355" s="107"/>
      <c r="O355" s="107"/>
      <c r="P355" s="107"/>
    </row>
    <row r="356" spans="1:16" s="9" customFormat="1" x14ac:dyDescent="0.25">
      <c r="A356" s="64" t="s">
        <v>1673</v>
      </c>
      <c r="B356" s="65" t="s">
        <v>1490</v>
      </c>
      <c r="C356" s="223" t="s">
        <v>1491</v>
      </c>
      <c r="D356" s="66" t="s">
        <v>347</v>
      </c>
      <c r="E356" s="228">
        <v>1</v>
      </c>
      <c r="F356" s="147"/>
      <c r="G356" s="107"/>
      <c r="H356" s="107"/>
      <c r="I356" s="107"/>
      <c r="J356" s="148"/>
      <c r="K356" s="107"/>
      <c r="L356" s="107"/>
      <c r="M356" s="107"/>
      <c r="N356" s="107"/>
      <c r="O356" s="107"/>
      <c r="P356" s="107"/>
    </row>
    <row r="357" spans="1:16" s="9" customFormat="1" x14ac:dyDescent="0.25">
      <c r="A357" s="64" t="s">
        <v>1674</v>
      </c>
      <c r="B357" s="65" t="s">
        <v>719</v>
      </c>
      <c r="C357" s="223"/>
      <c r="D357" s="66" t="s">
        <v>59</v>
      </c>
      <c r="E357" s="228">
        <v>1</v>
      </c>
      <c r="F357" s="147"/>
      <c r="G357" s="107"/>
      <c r="H357" s="107"/>
      <c r="I357" s="107"/>
      <c r="J357" s="148"/>
      <c r="K357" s="107"/>
      <c r="L357" s="107"/>
      <c r="M357" s="107"/>
      <c r="N357" s="107"/>
      <c r="O357" s="107"/>
      <c r="P357" s="107"/>
    </row>
    <row r="358" spans="1:16" s="9" customFormat="1" x14ac:dyDescent="0.25">
      <c r="A358" s="64" t="s">
        <v>2824</v>
      </c>
      <c r="B358" s="65" t="s">
        <v>718</v>
      </c>
      <c r="C358" s="223"/>
      <c r="D358" s="66" t="s">
        <v>59</v>
      </c>
      <c r="E358" s="228">
        <v>1</v>
      </c>
      <c r="F358" s="147"/>
      <c r="G358" s="107"/>
      <c r="H358" s="107"/>
      <c r="I358" s="107"/>
      <c r="J358" s="148"/>
      <c r="K358" s="107"/>
      <c r="L358" s="107"/>
      <c r="M358" s="107"/>
      <c r="N358" s="107"/>
      <c r="O358" s="107"/>
      <c r="P358" s="107"/>
    </row>
    <row r="359" spans="1:16" s="9" customFormat="1" ht="52.8" x14ac:dyDescent="0.25">
      <c r="A359" s="64" t="s">
        <v>2825</v>
      </c>
      <c r="B359" s="193" t="s">
        <v>1297</v>
      </c>
      <c r="C359" s="223"/>
      <c r="D359" s="66" t="s">
        <v>59</v>
      </c>
      <c r="E359" s="228">
        <v>1</v>
      </c>
      <c r="F359" s="147"/>
      <c r="G359" s="107"/>
      <c r="H359" s="107"/>
      <c r="I359" s="107"/>
      <c r="J359" s="148"/>
      <c r="K359" s="107"/>
      <c r="L359" s="107"/>
      <c r="M359" s="107"/>
      <c r="N359" s="107"/>
      <c r="O359" s="107"/>
      <c r="P359" s="107"/>
    </row>
    <row r="360" spans="1:16" s="9" customFormat="1" x14ac:dyDescent="0.25">
      <c r="A360" s="200">
        <v>14</v>
      </c>
      <c r="B360" s="197" t="s">
        <v>1534</v>
      </c>
      <c r="C360" s="223"/>
      <c r="D360" s="66"/>
      <c r="E360" s="228"/>
      <c r="F360" s="147"/>
      <c r="G360" s="107"/>
      <c r="H360" s="107"/>
      <c r="I360" s="107"/>
      <c r="J360" s="148"/>
      <c r="K360" s="107"/>
      <c r="L360" s="107"/>
      <c r="M360" s="107"/>
      <c r="N360" s="107"/>
      <c r="O360" s="107"/>
      <c r="P360" s="107"/>
    </row>
    <row r="361" spans="1:16" s="9" customFormat="1" ht="39.6" x14ac:dyDescent="0.25">
      <c r="A361" s="64" t="s">
        <v>1675</v>
      </c>
      <c r="B361" s="65" t="s">
        <v>1467</v>
      </c>
      <c r="C361" s="223" t="s">
        <v>1535</v>
      </c>
      <c r="D361" s="66" t="s">
        <v>347</v>
      </c>
      <c r="E361" s="228">
        <v>1</v>
      </c>
      <c r="F361" s="147"/>
      <c r="G361" s="107"/>
      <c r="H361" s="107"/>
      <c r="I361" s="107"/>
      <c r="J361" s="148"/>
      <c r="K361" s="107"/>
      <c r="L361" s="107"/>
      <c r="M361" s="107"/>
      <c r="N361" s="107"/>
      <c r="O361" s="107"/>
      <c r="P361" s="107"/>
    </row>
    <row r="362" spans="1:16" s="9" customFormat="1" ht="26.4" x14ac:dyDescent="0.25">
      <c r="A362" s="64" t="s">
        <v>1676</v>
      </c>
      <c r="B362" s="65" t="s">
        <v>1469</v>
      </c>
      <c r="C362" s="223" t="s">
        <v>1216</v>
      </c>
      <c r="D362" s="66" t="s">
        <v>59</v>
      </c>
      <c r="E362" s="228">
        <v>1</v>
      </c>
      <c r="F362" s="147"/>
      <c r="G362" s="107"/>
      <c r="H362" s="107"/>
      <c r="I362" s="107"/>
      <c r="J362" s="148"/>
      <c r="K362" s="107"/>
      <c r="L362" s="107"/>
      <c r="M362" s="107"/>
      <c r="N362" s="107"/>
      <c r="O362" s="107"/>
      <c r="P362" s="107"/>
    </row>
    <row r="363" spans="1:16" s="9" customFormat="1" x14ac:dyDescent="0.25">
      <c r="A363" s="64" t="s">
        <v>1677</v>
      </c>
      <c r="B363" s="65" t="s">
        <v>1470</v>
      </c>
      <c r="C363" s="223" t="s">
        <v>1536</v>
      </c>
      <c r="D363" s="66" t="s">
        <v>347</v>
      </c>
      <c r="E363" s="228">
        <v>1</v>
      </c>
      <c r="F363" s="147"/>
      <c r="G363" s="107"/>
      <c r="H363" s="107"/>
      <c r="I363" s="107"/>
      <c r="J363" s="148"/>
      <c r="K363" s="107"/>
      <c r="L363" s="107"/>
      <c r="M363" s="107"/>
      <c r="N363" s="107"/>
      <c r="O363" s="107"/>
      <c r="P363" s="107"/>
    </row>
    <row r="364" spans="1:16" s="9" customFormat="1" x14ac:dyDescent="0.25">
      <c r="A364" s="64" t="s">
        <v>1678</v>
      </c>
      <c r="B364" s="65" t="s">
        <v>1472</v>
      </c>
      <c r="C364" s="223"/>
      <c r="D364" s="66" t="s">
        <v>1473</v>
      </c>
      <c r="E364" s="228">
        <v>1</v>
      </c>
      <c r="F364" s="147"/>
      <c r="G364" s="107"/>
      <c r="H364" s="107"/>
      <c r="I364" s="107"/>
      <c r="J364" s="148"/>
      <c r="K364" s="107"/>
      <c r="L364" s="107"/>
      <c r="M364" s="107"/>
      <c r="N364" s="107"/>
      <c r="O364" s="107"/>
      <c r="P364" s="107"/>
    </row>
    <row r="365" spans="1:16" s="9" customFormat="1" x14ac:dyDescent="0.25">
      <c r="A365" s="64" t="s">
        <v>1679</v>
      </c>
      <c r="B365" s="65" t="s">
        <v>1474</v>
      </c>
      <c r="C365" s="223" t="s">
        <v>1536</v>
      </c>
      <c r="D365" s="66" t="s">
        <v>59</v>
      </c>
      <c r="E365" s="228">
        <v>1</v>
      </c>
      <c r="F365" s="147"/>
      <c r="G365" s="107"/>
      <c r="H365" s="107"/>
      <c r="I365" s="107"/>
      <c r="J365" s="148"/>
      <c r="K365" s="107"/>
      <c r="L365" s="107"/>
      <c r="M365" s="107"/>
      <c r="N365" s="107"/>
      <c r="O365" s="107"/>
      <c r="P365" s="107"/>
    </row>
    <row r="366" spans="1:16" s="165" customFormat="1" x14ac:dyDescent="0.25">
      <c r="A366" s="64" t="s">
        <v>1680</v>
      </c>
      <c r="B366" s="387" t="s">
        <v>2807</v>
      </c>
      <c r="C366" s="387"/>
      <c r="D366" s="386" t="s">
        <v>347</v>
      </c>
      <c r="E366" s="383">
        <v>1</v>
      </c>
      <c r="F366" s="147"/>
      <c r="G366" s="107"/>
      <c r="H366" s="107"/>
      <c r="I366" s="107"/>
      <c r="J366" s="148"/>
      <c r="K366" s="107"/>
      <c r="L366" s="107"/>
      <c r="M366" s="107"/>
      <c r="N366" s="107"/>
      <c r="O366" s="107"/>
      <c r="P366" s="107"/>
    </row>
    <row r="367" spans="1:16" s="165" customFormat="1" x14ac:dyDescent="0.25">
      <c r="A367" s="64" t="s">
        <v>1681</v>
      </c>
      <c r="B367" s="387" t="s">
        <v>2808</v>
      </c>
      <c r="C367" s="387"/>
      <c r="D367" s="386" t="s">
        <v>347</v>
      </c>
      <c r="E367" s="383">
        <v>6</v>
      </c>
      <c r="F367" s="147"/>
      <c r="G367" s="107"/>
      <c r="H367" s="107"/>
      <c r="I367" s="107"/>
      <c r="J367" s="148"/>
      <c r="K367" s="107"/>
      <c r="L367" s="107"/>
      <c r="M367" s="107"/>
      <c r="N367" s="107"/>
      <c r="O367" s="107"/>
      <c r="P367" s="107"/>
    </row>
    <row r="368" spans="1:16" s="9" customFormat="1" x14ac:dyDescent="0.25">
      <c r="A368" s="64" t="s">
        <v>1682</v>
      </c>
      <c r="B368" s="65" t="s">
        <v>1475</v>
      </c>
      <c r="C368" s="223" t="s">
        <v>1476</v>
      </c>
      <c r="D368" s="66" t="s">
        <v>347</v>
      </c>
      <c r="E368" s="228">
        <v>12</v>
      </c>
      <c r="F368" s="147"/>
      <c r="G368" s="107"/>
      <c r="H368" s="107"/>
      <c r="I368" s="107"/>
      <c r="J368" s="148"/>
      <c r="K368" s="107"/>
      <c r="L368" s="107"/>
      <c r="M368" s="107"/>
      <c r="N368" s="107"/>
      <c r="O368" s="107"/>
      <c r="P368" s="107"/>
    </row>
    <row r="369" spans="1:16" s="9" customFormat="1" x14ac:dyDescent="0.25">
      <c r="A369" s="64" t="s">
        <v>1683</v>
      </c>
      <c r="B369" s="65" t="s">
        <v>1477</v>
      </c>
      <c r="C369" s="223" t="s">
        <v>1478</v>
      </c>
      <c r="D369" s="66" t="s">
        <v>347</v>
      </c>
      <c r="E369" s="228">
        <v>12</v>
      </c>
      <c r="F369" s="147"/>
      <c r="G369" s="107"/>
      <c r="H369" s="107"/>
      <c r="I369" s="107"/>
      <c r="J369" s="148"/>
      <c r="K369" s="107"/>
      <c r="L369" s="107"/>
      <c r="M369" s="107"/>
      <c r="N369" s="107"/>
      <c r="O369" s="107"/>
      <c r="P369" s="107"/>
    </row>
    <row r="370" spans="1:16" s="9" customFormat="1" ht="52.8" x14ac:dyDescent="0.25">
      <c r="A370" s="64" t="s">
        <v>1684</v>
      </c>
      <c r="B370" s="65" t="s">
        <v>1479</v>
      </c>
      <c r="C370" s="223" t="s">
        <v>1532</v>
      </c>
      <c r="D370" s="66" t="s">
        <v>59</v>
      </c>
      <c r="E370" s="228">
        <v>1</v>
      </c>
      <c r="F370" s="147"/>
      <c r="G370" s="107"/>
      <c r="H370" s="107"/>
      <c r="I370" s="295"/>
      <c r="J370" s="148"/>
      <c r="K370" s="107"/>
      <c r="L370" s="107"/>
      <c r="M370" s="107"/>
      <c r="N370" s="107"/>
      <c r="O370" s="107"/>
      <c r="P370" s="107"/>
    </row>
    <row r="371" spans="1:16" s="9" customFormat="1" ht="52.8" x14ac:dyDescent="0.25">
      <c r="A371" s="64" t="s">
        <v>1685</v>
      </c>
      <c r="B371" s="65" t="s">
        <v>1520</v>
      </c>
      <c r="C371" s="223" t="s">
        <v>1498</v>
      </c>
      <c r="D371" s="66" t="s">
        <v>59</v>
      </c>
      <c r="E371" s="228">
        <v>4</v>
      </c>
      <c r="F371" s="147"/>
      <c r="G371" s="107"/>
      <c r="H371" s="107"/>
      <c r="I371" s="295"/>
      <c r="J371" s="148"/>
      <c r="K371" s="107"/>
      <c r="L371" s="107"/>
      <c r="M371" s="107"/>
      <c r="N371" s="107"/>
      <c r="O371" s="107"/>
      <c r="P371" s="107"/>
    </row>
    <row r="372" spans="1:16" s="9" customFormat="1" ht="52.8" x14ac:dyDescent="0.25">
      <c r="A372" s="64" t="s">
        <v>1686</v>
      </c>
      <c r="B372" s="65" t="s">
        <v>1479</v>
      </c>
      <c r="C372" s="223" t="s">
        <v>1537</v>
      </c>
      <c r="D372" s="66" t="s">
        <v>59</v>
      </c>
      <c r="E372" s="228">
        <v>1</v>
      </c>
      <c r="F372" s="147"/>
      <c r="G372" s="107"/>
      <c r="H372" s="107"/>
      <c r="I372" s="295"/>
      <c r="J372" s="148"/>
      <c r="K372" s="107"/>
      <c r="L372" s="107"/>
      <c r="M372" s="107"/>
      <c r="N372" s="107"/>
      <c r="O372" s="107"/>
      <c r="P372" s="107"/>
    </row>
    <row r="373" spans="1:16" s="9" customFormat="1" ht="26.4" x14ac:dyDescent="0.25">
      <c r="A373" s="64" t="s">
        <v>1687</v>
      </c>
      <c r="B373" s="65" t="s">
        <v>1538</v>
      </c>
      <c r="C373" s="223" t="s">
        <v>856</v>
      </c>
      <c r="D373" s="66" t="s">
        <v>347</v>
      </c>
      <c r="E373" s="228">
        <v>6</v>
      </c>
      <c r="F373" s="147"/>
      <c r="G373" s="107"/>
      <c r="H373" s="107"/>
      <c r="I373" s="107"/>
      <c r="J373" s="148"/>
      <c r="K373" s="107"/>
      <c r="L373" s="107"/>
      <c r="M373" s="107"/>
      <c r="N373" s="107"/>
      <c r="O373" s="107"/>
      <c r="P373" s="107"/>
    </row>
    <row r="374" spans="1:16" s="9" customFormat="1" x14ac:dyDescent="0.25">
      <c r="A374" s="64" t="s">
        <v>1688</v>
      </c>
      <c r="B374" s="65" t="s">
        <v>1488</v>
      </c>
      <c r="C374" s="223"/>
      <c r="D374" s="66" t="s">
        <v>1612</v>
      </c>
      <c r="E374" s="228">
        <v>1</v>
      </c>
      <c r="F374" s="147"/>
      <c r="G374" s="107"/>
      <c r="H374" s="107"/>
      <c r="I374" s="107"/>
      <c r="J374" s="148"/>
      <c r="K374" s="107"/>
      <c r="L374" s="107"/>
      <c r="M374" s="107"/>
      <c r="N374" s="107"/>
      <c r="O374" s="107"/>
      <c r="P374" s="107"/>
    </row>
    <row r="375" spans="1:16" s="9" customFormat="1" ht="26.4" x14ac:dyDescent="0.25">
      <c r="A375" s="64" t="s">
        <v>1689</v>
      </c>
      <c r="B375" s="65" t="s">
        <v>1448</v>
      </c>
      <c r="C375" s="223" t="s">
        <v>900</v>
      </c>
      <c r="D375" s="66" t="s">
        <v>56</v>
      </c>
      <c r="E375" s="228">
        <v>100</v>
      </c>
      <c r="F375" s="147"/>
      <c r="G375" s="107"/>
      <c r="H375" s="107"/>
      <c r="I375" s="107"/>
      <c r="J375" s="148"/>
      <c r="K375" s="107"/>
      <c r="L375" s="107"/>
      <c r="M375" s="107"/>
      <c r="N375" s="107"/>
      <c r="O375" s="107"/>
      <c r="P375" s="107"/>
    </row>
    <row r="376" spans="1:16" s="9" customFormat="1" ht="26.4" x14ac:dyDescent="0.25">
      <c r="A376" s="64" t="s">
        <v>1690</v>
      </c>
      <c r="B376" s="65" t="s">
        <v>1245</v>
      </c>
      <c r="C376" s="223" t="s">
        <v>1489</v>
      </c>
      <c r="D376" s="66" t="s">
        <v>56</v>
      </c>
      <c r="E376" s="228">
        <v>100</v>
      </c>
      <c r="F376" s="147"/>
      <c r="G376" s="107"/>
      <c r="H376" s="107"/>
      <c r="I376" s="107"/>
      <c r="J376" s="148"/>
      <c r="K376" s="107"/>
      <c r="L376" s="107"/>
      <c r="M376" s="107"/>
      <c r="N376" s="107"/>
      <c r="O376" s="107"/>
      <c r="P376" s="107"/>
    </row>
    <row r="377" spans="1:16" s="9" customFormat="1" x14ac:dyDescent="0.25">
      <c r="A377" s="64" t="s">
        <v>1691</v>
      </c>
      <c r="B377" s="65" t="s">
        <v>1232</v>
      </c>
      <c r="C377" s="223" t="s">
        <v>858</v>
      </c>
      <c r="D377" s="66" t="s">
        <v>347</v>
      </c>
      <c r="E377" s="228">
        <v>1</v>
      </c>
      <c r="F377" s="147"/>
      <c r="G377" s="107"/>
      <c r="H377" s="107"/>
      <c r="I377" s="107"/>
      <c r="J377" s="148"/>
      <c r="K377" s="107"/>
      <c r="L377" s="107"/>
      <c r="M377" s="107"/>
      <c r="N377" s="107"/>
      <c r="O377" s="107"/>
      <c r="P377" s="107"/>
    </row>
    <row r="378" spans="1:16" s="9" customFormat="1" x14ac:dyDescent="0.25">
      <c r="A378" s="64" t="s">
        <v>1692</v>
      </c>
      <c r="B378" s="65" t="s">
        <v>1490</v>
      </c>
      <c r="C378" s="223" t="s">
        <v>1491</v>
      </c>
      <c r="D378" s="66" t="s">
        <v>347</v>
      </c>
      <c r="E378" s="228">
        <v>1</v>
      </c>
      <c r="F378" s="147"/>
      <c r="G378" s="107"/>
      <c r="H378" s="107"/>
      <c r="I378" s="107"/>
      <c r="J378" s="148"/>
      <c r="K378" s="107"/>
      <c r="L378" s="107"/>
      <c r="M378" s="107"/>
      <c r="N378" s="107"/>
      <c r="O378" s="107"/>
      <c r="P378" s="107"/>
    </row>
    <row r="379" spans="1:16" s="9" customFormat="1" x14ac:dyDescent="0.25">
      <c r="A379" s="64" t="s">
        <v>1693</v>
      </c>
      <c r="B379" s="65" t="s">
        <v>719</v>
      </c>
      <c r="C379" s="223"/>
      <c r="D379" s="66" t="s">
        <v>59</v>
      </c>
      <c r="E379" s="228">
        <v>1</v>
      </c>
      <c r="F379" s="147"/>
      <c r="G379" s="107"/>
      <c r="H379" s="107"/>
      <c r="I379" s="107"/>
      <c r="J379" s="148"/>
      <c r="K379" s="107"/>
      <c r="L379" s="107"/>
      <c r="M379" s="107"/>
      <c r="N379" s="107"/>
      <c r="O379" s="107"/>
      <c r="P379" s="107"/>
    </row>
    <row r="380" spans="1:16" s="9" customFormat="1" x14ac:dyDescent="0.25">
      <c r="A380" s="64" t="s">
        <v>2826</v>
      </c>
      <c r="B380" s="65" t="s">
        <v>718</v>
      </c>
      <c r="C380" s="223"/>
      <c r="D380" s="66" t="s">
        <v>59</v>
      </c>
      <c r="E380" s="228">
        <v>1</v>
      </c>
      <c r="F380" s="147"/>
      <c r="G380" s="107"/>
      <c r="H380" s="107"/>
      <c r="I380" s="107"/>
      <c r="J380" s="148"/>
      <c r="K380" s="107"/>
      <c r="L380" s="107"/>
      <c r="M380" s="107"/>
      <c r="N380" s="107"/>
      <c r="O380" s="107"/>
      <c r="P380" s="107"/>
    </row>
    <row r="381" spans="1:16" s="9" customFormat="1" ht="52.8" x14ac:dyDescent="0.25">
      <c r="A381" s="64" t="s">
        <v>2827</v>
      </c>
      <c r="B381" s="193" t="s">
        <v>1297</v>
      </c>
      <c r="C381" s="223"/>
      <c r="D381" s="66" t="s">
        <v>59</v>
      </c>
      <c r="E381" s="228">
        <v>1</v>
      </c>
      <c r="F381" s="147"/>
      <c r="G381" s="107"/>
      <c r="H381" s="107"/>
      <c r="I381" s="107"/>
      <c r="J381" s="148"/>
      <c r="K381" s="107"/>
      <c r="L381" s="107"/>
      <c r="M381" s="107"/>
      <c r="N381" s="107"/>
      <c r="O381" s="107"/>
      <c r="P381" s="107"/>
    </row>
    <row r="382" spans="1:16" s="9" customFormat="1" x14ac:dyDescent="0.25">
      <c r="A382" s="200">
        <v>15</v>
      </c>
      <c r="B382" s="197" t="s">
        <v>1539</v>
      </c>
      <c r="C382" s="223"/>
      <c r="D382" s="66"/>
      <c r="E382" s="228"/>
      <c r="F382" s="147"/>
      <c r="G382" s="107"/>
      <c r="H382" s="107"/>
      <c r="I382" s="107"/>
      <c r="J382" s="148"/>
      <c r="K382" s="107"/>
      <c r="L382" s="107"/>
      <c r="M382" s="107"/>
      <c r="N382" s="107"/>
      <c r="O382" s="107"/>
      <c r="P382" s="107"/>
    </row>
    <row r="383" spans="1:16" s="9" customFormat="1" ht="39.6" x14ac:dyDescent="0.25">
      <c r="A383" s="64" t="s">
        <v>1694</v>
      </c>
      <c r="B383" s="65" t="s">
        <v>1467</v>
      </c>
      <c r="C383" s="223" t="s">
        <v>1540</v>
      </c>
      <c r="D383" s="66" t="s">
        <v>347</v>
      </c>
      <c r="E383" s="228">
        <v>1</v>
      </c>
      <c r="F383" s="147"/>
      <c r="G383" s="107"/>
      <c r="H383" s="107"/>
      <c r="I383" s="107"/>
      <c r="J383" s="148"/>
      <c r="K383" s="107"/>
      <c r="L383" s="107"/>
      <c r="M383" s="107"/>
      <c r="N383" s="107"/>
      <c r="O383" s="107"/>
      <c r="P383" s="107"/>
    </row>
    <row r="384" spans="1:16" s="9" customFormat="1" ht="26.4" x14ac:dyDescent="0.25">
      <c r="A384" s="64" t="s">
        <v>1695</v>
      </c>
      <c r="B384" s="65" t="s">
        <v>1469</v>
      </c>
      <c r="C384" s="223" t="s">
        <v>1216</v>
      </c>
      <c r="D384" s="66" t="s">
        <v>59</v>
      </c>
      <c r="E384" s="228">
        <v>1</v>
      </c>
      <c r="F384" s="147"/>
      <c r="G384" s="107"/>
      <c r="H384" s="107"/>
      <c r="I384" s="107"/>
      <c r="J384" s="148"/>
      <c r="K384" s="107"/>
      <c r="L384" s="107"/>
      <c r="M384" s="107"/>
      <c r="N384" s="107"/>
      <c r="O384" s="107"/>
      <c r="P384" s="107"/>
    </row>
    <row r="385" spans="1:16" s="9" customFormat="1" x14ac:dyDescent="0.25">
      <c r="A385" s="64" t="s">
        <v>1696</v>
      </c>
      <c r="B385" s="65" t="s">
        <v>1470</v>
      </c>
      <c r="C385" s="223" t="s">
        <v>1528</v>
      </c>
      <c r="D385" s="66" t="s">
        <v>347</v>
      </c>
      <c r="E385" s="228">
        <v>1</v>
      </c>
      <c r="F385" s="147"/>
      <c r="G385" s="107"/>
      <c r="H385" s="107"/>
      <c r="I385" s="107"/>
      <c r="J385" s="148"/>
      <c r="K385" s="107"/>
      <c r="L385" s="107"/>
      <c r="M385" s="107"/>
      <c r="N385" s="107"/>
      <c r="O385" s="107"/>
      <c r="P385" s="107"/>
    </row>
    <row r="386" spans="1:16" s="9" customFormat="1" x14ac:dyDescent="0.25">
      <c r="A386" s="64" t="s">
        <v>1697</v>
      </c>
      <c r="B386" s="65" t="s">
        <v>1472</v>
      </c>
      <c r="C386" s="223"/>
      <c r="D386" s="66" t="s">
        <v>1473</v>
      </c>
      <c r="E386" s="228">
        <v>1</v>
      </c>
      <c r="F386" s="147"/>
      <c r="G386" s="107"/>
      <c r="H386" s="107"/>
      <c r="I386" s="107"/>
      <c r="J386" s="148"/>
      <c r="K386" s="107"/>
      <c r="L386" s="107"/>
      <c r="M386" s="107"/>
      <c r="N386" s="107"/>
      <c r="O386" s="107"/>
      <c r="P386" s="107"/>
    </row>
    <row r="387" spans="1:16" s="9" customFormat="1" x14ac:dyDescent="0.25">
      <c r="A387" s="64" t="s">
        <v>1698</v>
      </c>
      <c r="B387" s="65" t="s">
        <v>1474</v>
      </c>
      <c r="C387" s="223" t="s">
        <v>1528</v>
      </c>
      <c r="D387" s="66" t="s">
        <v>59</v>
      </c>
      <c r="E387" s="228">
        <v>1</v>
      </c>
      <c r="F387" s="147"/>
      <c r="G387" s="107"/>
      <c r="H387" s="107"/>
      <c r="I387" s="107"/>
      <c r="J387" s="148"/>
      <c r="K387" s="107"/>
      <c r="L387" s="107"/>
      <c r="M387" s="107"/>
      <c r="N387" s="107"/>
      <c r="O387" s="107"/>
      <c r="P387" s="107"/>
    </row>
    <row r="388" spans="1:16" s="165" customFormat="1" x14ac:dyDescent="0.25">
      <c r="A388" s="64" t="s">
        <v>1699</v>
      </c>
      <c r="B388" s="387" t="s">
        <v>2807</v>
      </c>
      <c r="C388" s="387"/>
      <c r="D388" s="386" t="s">
        <v>347</v>
      </c>
      <c r="E388" s="383">
        <v>1</v>
      </c>
      <c r="F388" s="147"/>
      <c r="G388" s="107"/>
      <c r="H388" s="107"/>
      <c r="I388" s="107"/>
      <c r="J388" s="148"/>
      <c r="K388" s="107"/>
      <c r="L388" s="107"/>
      <c r="M388" s="107"/>
      <c r="N388" s="107"/>
      <c r="O388" s="107"/>
      <c r="P388" s="107"/>
    </row>
    <row r="389" spans="1:16" s="165" customFormat="1" x14ac:dyDescent="0.25">
      <c r="A389" s="64" t="s">
        <v>1700</v>
      </c>
      <c r="B389" s="387" t="s">
        <v>2808</v>
      </c>
      <c r="C389" s="387"/>
      <c r="D389" s="386" t="s">
        <v>347</v>
      </c>
      <c r="E389" s="383">
        <v>10</v>
      </c>
      <c r="F389" s="147"/>
      <c r="G389" s="107"/>
      <c r="H389" s="107"/>
      <c r="I389" s="107"/>
      <c r="J389" s="148"/>
      <c r="K389" s="107"/>
      <c r="L389" s="107"/>
      <c r="M389" s="107"/>
      <c r="N389" s="107"/>
      <c r="O389" s="107"/>
      <c r="P389" s="107"/>
    </row>
    <row r="390" spans="1:16" s="9" customFormat="1" x14ac:dyDescent="0.25">
      <c r="A390" s="64" t="s">
        <v>1701</v>
      </c>
      <c r="B390" s="65" t="s">
        <v>1475</v>
      </c>
      <c r="C390" s="223" t="s">
        <v>1476</v>
      </c>
      <c r="D390" s="66" t="s">
        <v>347</v>
      </c>
      <c r="E390" s="228">
        <v>20</v>
      </c>
      <c r="F390" s="147"/>
      <c r="G390" s="107"/>
      <c r="H390" s="107"/>
      <c r="I390" s="107"/>
      <c r="J390" s="148"/>
      <c r="K390" s="107"/>
      <c r="L390" s="107"/>
      <c r="M390" s="107"/>
      <c r="N390" s="107"/>
      <c r="O390" s="107"/>
      <c r="P390" s="107"/>
    </row>
    <row r="391" spans="1:16" s="9" customFormat="1" x14ac:dyDescent="0.25">
      <c r="A391" s="64" t="s">
        <v>1702</v>
      </c>
      <c r="B391" s="65" t="s">
        <v>1477</v>
      </c>
      <c r="C391" s="223" t="s">
        <v>1478</v>
      </c>
      <c r="D391" s="66" t="s">
        <v>347</v>
      </c>
      <c r="E391" s="228">
        <v>20</v>
      </c>
      <c r="F391" s="147"/>
      <c r="G391" s="107"/>
      <c r="H391" s="107"/>
      <c r="I391" s="107"/>
      <c r="J391" s="148"/>
      <c r="K391" s="107"/>
      <c r="L391" s="107"/>
      <c r="M391" s="107"/>
      <c r="N391" s="107"/>
      <c r="O391" s="107"/>
      <c r="P391" s="107"/>
    </row>
    <row r="392" spans="1:16" s="9" customFormat="1" ht="52.8" x14ac:dyDescent="0.25">
      <c r="A392" s="64" t="s">
        <v>1703</v>
      </c>
      <c r="B392" s="375" t="s">
        <v>1479</v>
      </c>
      <c r="C392" s="390" t="s">
        <v>1531</v>
      </c>
      <c r="D392" s="391" t="s">
        <v>59</v>
      </c>
      <c r="E392" s="392">
        <v>1</v>
      </c>
      <c r="F392" s="147"/>
      <c r="G392" s="107"/>
      <c r="H392" s="107"/>
      <c r="I392" s="295"/>
      <c r="J392" s="148"/>
      <c r="K392" s="107"/>
      <c r="L392" s="107"/>
      <c r="M392" s="107"/>
      <c r="N392" s="107"/>
      <c r="O392" s="107"/>
      <c r="P392" s="107"/>
    </row>
    <row r="393" spans="1:16" s="9" customFormat="1" ht="52.8" x14ac:dyDescent="0.25">
      <c r="A393" s="64" t="s">
        <v>1704</v>
      </c>
      <c r="B393" s="65" t="s">
        <v>1479</v>
      </c>
      <c r="C393" s="223" t="s">
        <v>1498</v>
      </c>
      <c r="D393" s="66" t="s">
        <v>59</v>
      </c>
      <c r="E393" s="228">
        <v>2</v>
      </c>
      <c r="F393" s="147"/>
      <c r="G393" s="107"/>
      <c r="H393" s="107"/>
      <c r="I393" s="295"/>
      <c r="J393" s="148"/>
      <c r="K393" s="107"/>
      <c r="L393" s="107"/>
      <c r="M393" s="107"/>
      <c r="N393" s="107"/>
      <c r="O393" s="107"/>
      <c r="P393" s="107"/>
    </row>
    <row r="394" spans="1:16" s="9" customFormat="1" ht="52.8" x14ac:dyDescent="0.25">
      <c r="A394" s="64" t="s">
        <v>1705</v>
      </c>
      <c r="B394" s="375" t="s">
        <v>1479</v>
      </c>
      <c r="C394" s="390" t="s">
        <v>1533</v>
      </c>
      <c r="D394" s="391" t="s">
        <v>59</v>
      </c>
      <c r="E394" s="392">
        <v>1</v>
      </c>
      <c r="F394" s="147"/>
      <c r="G394" s="107"/>
      <c r="H394" s="107"/>
      <c r="I394" s="295"/>
      <c r="J394" s="148"/>
      <c r="K394" s="107"/>
      <c r="L394" s="107"/>
      <c r="M394" s="107"/>
      <c r="N394" s="107"/>
      <c r="O394" s="107"/>
      <c r="P394" s="107"/>
    </row>
    <row r="395" spans="1:16" s="9" customFormat="1" ht="52.8" x14ac:dyDescent="0.25">
      <c r="A395" s="64" t="s">
        <v>1706</v>
      </c>
      <c r="B395" s="65" t="s">
        <v>1479</v>
      </c>
      <c r="C395" s="223" t="s">
        <v>1499</v>
      </c>
      <c r="D395" s="66" t="s">
        <v>59</v>
      </c>
      <c r="E395" s="392">
        <v>5</v>
      </c>
      <c r="F395" s="147"/>
      <c r="G395" s="107"/>
      <c r="H395" s="107"/>
      <c r="I395" s="295"/>
      <c r="J395" s="148"/>
      <c r="K395" s="107"/>
      <c r="L395" s="107"/>
      <c r="M395" s="107"/>
      <c r="N395" s="107"/>
      <c r="O395" s="107"/>
      <c r="P395" s="107"/>
    </row>
    <row r="396" spans="1:16" s="9" customFormat="1" ht="52.8" x14ac:dyDescent="0.25">
      <c r="A396" s="64" t="s">
        <v>1707</v>
      </c>
      <c r="B396" s="65" t="s">
        <v>1479</v>
      </c>
      <c r="C396" s="223" t="s">
        <v>1541</v>
      </c>
      <c r="D396" s="66" t="s">
        <v>59</v>
      </c>
      <c r="E396" s="228">
        <v>1</v>
      </c>
      <c r="F396" s="147"/>
      <c r="G396" s="107"/>
      <c r="H396" s="107"/>
      <c r="I396" s="295"/>
      <c r="J396" s="148"/>
      <c r="K396" s="107"/>
      <c r="L396" s="107"/>
      <c r="M396" s="107"/>
      <c r="N396" s="107"/>
      <c r="O396" s="107"/>
      <c r="P396" s="107"/>
    </row>
    <row r="397" spans="1:16" s="9" customFormat="1" x14ac:dyDescent="0.25">
      <c r="A397" s="64" t="s">
        <v>1708</v>
      </c>
      <c r="B397" s="65" t="s">
        <v>1484</v>
      </c>
      <c r="C397" s="223" t="s">
        <v>1485</v>
      </c>
      <c r="D397" s="66" t="s">
        <v>347</v>
      </c>
      <c r="E397" s="228">
        <v>10</v>
      </c>
      <c r="F397" s="147"/>
      <c r="G397" s="107"/>
      <c r="H397" s="107"/>
      <c r="I397" s="107"/>
      <c r="J397" s="148"/>
      <c r="K397" s="107"/>
      <c r="L397" s="107"/>
      <c r="M397" s="107"/>
      <c r="N397" s="107"/>
      <c r="O397" s="107"/>
      <c r="P397" s="107"/>
    </row>
    <row r="398" spans="1:16" s="9" customFormat="1" x14ac:dyDescent="0.25">
      <c r="A398" s="64" t="s">
        <v>1709</v>
      </c>
      <c r="B398" s="65" t="s">
        <v>1486</v>
      </c>
      <c r="C398" s="223" t="s">
        <v>1487</v>
      </c>
      <c r="D398" s="66" t="s">
        <v>347</v>
      </c>
      <c r="E398" s="228">
        <v>10</v>
      </c>
      <c r="F398" s="147"/>
      <c r="G398" s="107"/>
      <c r="H398" s="107"/>
      <c r="I398" s="107"/>
      <c r="J398" s="148"/>
      <c r="K398" s="107"/>
      <c r="L398" s="107"/>
      <c r="M398" s="107"/>
      <c r="N398" s="107"/>
      <c r="O398" s="107"/>
      <c r="P398" s="107"/>
    </row>
    <row r="399" spans="1:16" s="9" customFormat="1" x14ac:dyDescent="0.25">
      <c r="A399" s="64" t="s">
        <v>1710</v>
      </c>
      <c r="B399" s="65" t="s">
        <v>1488</v>
      </c>
      <c r="C399" s="223"/>
      <c r="D399" s="66" t="s">
        <v>1612</v>
      </c>
      <c r="E399" s="228">
        <v>1</v>
      </c>
      <c r="F399" s="147"/>
      <c r="G399" s="107"/>
      <c r="H399" s="107"/>
      <c r="I399" s="107"/>
      <c r="J399" s="148"/>
      <c r="K399" s="107"/>
      <c r="L399" s="107"/>
      <c r="M399" s="107"/>
      <c r="N399" s="107"/>
      <c r="O399" s="107"/>
      <c r="P399" s="107"/>
    </row>
    <row r="400" spans="1:16" s="9" customFormat="1" ht="26.4" x14ac:dyDescent="0.25">
      <c r="A400" s="64" t="s">
        <v>1711</v>
      </c>
      <c r="B400" s="65" t="s">
        <v>1448</v>
      </c>
      <c r="C400" s="223" t="s">
        <v>900</v>
      </c>
      <c r="D400" s="66" t="s">
        <v>56</v>
      </c>
      <c r="E400" s="228">
        <v>330</v>
      </c>
      <c r="F400" s="147"/>
      <c r="G400" s="107"/>
      <c r="H400" s="107"/>
      <c r="I400" s="107"/>
      <c r="J400" s="148"/>
      <c r="K400" s="107"/>
      <c r="L400" s="107"/>
      <c r="M400" s="107"/>
      <c r="N400" s="107"/>
      <c r="O400" s="107"/>
      <c r="P400" s="107"/>
    </row>
    <row r="401" spans="1:16" s="9" customFormat="1" ht="26.4" x14ac:dyDescent="0.25">
      <c r="A401" s="64" t="s">
        <v>1712</v>
      </c>
      <c r="B401" s="65" t="s">
        <v>1245</v>
      </c>
      <c r="C401" s="223" t="s">
        <v>1489</v>
      </c>
      <c r="D401" s="66" t="s">
        <v>56</v>
      </c>
      <c r="E401" s="228">
        <v>330</v>
      </c>
      <c r="F401" s="147"/>
      <c r="G401" s="107"/>
      <c r="H401" s="107"/>
      <c r="I401" s="107"/>
      <c r="J401" s="148"/>
      <c r="K401" s="107"/>
      <c r="L401" s="107"/>
      <c r="M401" s="107"/>
      <c r="N401" s="107"/>
      <c r="O401" s="107"/>
      <c r="P401" s="107"/>
    </row>
    <row r="402" spans="1:16" s="9" customFormat="1" x14ac:dyDescent="0.25">
      <c r="A402" s="64" t="s">
        <v>1713</v>
      </c>
      <c r="B402" s="65" t="s">
        <v>1232</v>
      </c>
      <c r="C402" s="223" t="s">
        <v>858</v>
      </c>
      <c r="D402" s="66" t="s">
        <v>347</v>
      </c>
      <c r="E402" s="228">
        <v>1</v>
      </c>
      <c r="F402" s="147"/>
      <c r="G402" s="107"/>
      <c r="H402" s="107"/>
      <c r="I402" s="107"/>
      <c r="J402" s="148"/>
      <c r="K402" s="107"/>
      <c r="L402" s="107"/>
      <c r="M402" s="107"/>
      <c r="N402" s="107"/>
      <c r="O402" s="107"/>
      <c r="P402" s="107"/>
    </row>
    <row r="403" spans="1:16" s="9" customFormat="1" x14ac:dyDescent="0.25">
      <c r="A403" s="64" t="s">
        <v>2828</v>
      </c>
      <c r="B403" s="65" t="s">
        <v>1490</v>
      </c>
      <c r="C403" s="223" t="s">
        <v>1491</v>
      </c>
      <c r="D403" s="66" t="s">
        <v>347</v>
      </c>
      <c r="E403" s="228">
        <v>1</v>
      </c>
      <c r="F403" s="147"/>
      <c r="G403" s="107"/>
      <c r="H403" s="107"/>
      <c r="I403" s="107"/>
      <c r="J403" s="148"/>
      <c r="K403" s="107"/>
      <c r="L403" s="107"/>
      <c r="M403" s="107"/>
      <c r="N403" s="107"/>
      <c r="O403" s="107"/>
      <c r="P403" s="107"/>
    </row>
    <row r="404" spans="1:16" s="9" customFormat="1" x14ac:dyDescent="0.25">
      <c r="A404" s="64" t="s">
        <v>2829</v>
      </c>
      <c r="B404" s="65" t="s">
        <v>719</v>
      </c>
      <c r="C404" s="223"/>
      <c r="D404" s="66" t="s">
        <v>59</v>
      </c>
      <c r="E404" s="228">
        <v>1</v>
      </c>
      <c r="F404" s="147"/>
      <c r="G404" s="107"/>
      <c r="H404" s="107"/>
      <c r="I404" s="107"/>
      <c r="J404" s="148"/>
      <c r="K404" s="107"/>
      <c r="L404" s="107"/>
      <c r="M404" s="107"/>
      <c r="N404" s="107"/>
      <c r="O404" s="107"/>
      <c r="P404" s="107"/>
    </row>
    <row r="405" spans="1:16" s="9" customFormat="1" x14ac:dyDescent="0.25">
      <c r="A405" s="64" t="s">
        <v>2830</v>
      </c>
      <c r="B405" s="65" t="s">
        <v>718</v>
      </c>
      <c r="C405" s="223"/>
      <c r="D405" s="66" t="s">
        <v>59</v>
      </c>
      <c r="E405" s="228">
        <v>1</v>
      </c>
      <c r="F405" s="147"/>
      <c r="G405" s="107"/>
      <c r="H405" s="107"/>
      <c r="I405" s="107"/>
      <c r="J405" s="148"/>
      <c r="K405" s="107"/>
      <c r="L405" s="107"/>
      <c r="M405" s="107"/>
      <c r="N405" s="107"/>
      <c r="O405" s="107"/>
      <c r="P405" s="107"/>
    </row>
    <row r="406" spans="1:16" s="9" customFormat="1" ht="52.8" x14ac:dyDescent="0.25">
      <c r="A406" s="64" t="s">
        <v>2831</v>
      </c>
      <c r="B406" s="193" t="s">
        <v>1297</v>
      </c>
      <c r="C406" s="223"/>
      <c r="D406" s="66" t="s">
        <v>59</v>
      </c>
      <c r="E406" s="228">
        <v>1</v>
      </c>
      <c r="F406" s="147"/>
      <c r="G406" s="107"/>
      <c r="H406" s="107"/>
      <c r="I406" s="107"/>
      <c r="J406" s="148"/>
      <c r="K406" s="107"/>
      <c r="L406" s="107"/>
      <c r="M406" s="107"/>
      <c r="N406" s="107"/>
      <c r="O406" s="107"/>
      <c r="P406" s="107"/>
    </row>
    <row r="407" spans="1:16" s="9" customFormat="1" x14ac:dyDescent="0.25">
      <c r="A407" s="200">
        <v>16</v>
      </c>
      <c r="B407" s="197" t="s">
        <v>1542</v>
      </c>
      <c r="C407" s="223"/>
      <c r="D407" s="66"/>
      <c r="E407" s="228"/>
      <c r="F407" s="147"/>
      <c r="G407" s="107"/>
      <c r="H407" s="107"/>
      <c r="I407" s="107"/>
      <c r="J407" s="148"/>
      <c r="K407" s="107"/>
      <c r="L407" s="107"/>
      <c r="M407" s="107"/>
      <c r="N407" s="107"/>
      <c r="O407" s="107"/>
      <c r="P407" s="107"/>
    </row>
    <row r="408" spans="1:16" s="9" customFormat="1" ht="39.6" x14ac:dyDescent="0.25">
      <c r="A408" s="64" t="s">
        <v>1714</v>
      </c>
      <c r="B408" s="65" t="s">
        <v>1467</v>
      </c>
      <c r="C408" s="223" t="s">
        <v>1543</v>
      </c>
      <c r="D408" s="66" t="s">
        <v>347</v>
      </c>
      <c r="E408" s="228">
        <v>1</v>
      </c>
      <c r="F408" s="147"/>
      <c r="G408" s="107"/>
      <c r="H408" s="107"/>
      <c r="I408" s="107"/>
      <c r="J408" s="148"/>
      <c r="K408" s="107"/>
      <c r="L408" s="107"/>
      <c r="M408" s="107"/>
      <c r="N408" s="107"/>
      <c r="O408" s="107"/>
      <c r="P408" s="107"/>
    </row>
    <row r="409" spans="1:16" s="9" customFormat="1" ht="26.4" x14ac:dyDescent="0.25">
      <c r="A409" s="64" t="s">
        <v>1715</v>
      </c>
      <c r="B409" s="65" t="s">
        <v>1469</v>
      </c>
      <c r="C409" s="223" t="s">
        <v>1216</v>
      </c>
      <c r="D409" s="66" t="s">
        <v>59</v>
      </c>
      <c r="E409" s="228">
        <v>1</v>
      </c>
      <c r="F409" s="147"/>
      <c r="G409" s="107"/>
      <c r="H409" s="107"/>
      <c r="I409" s="107"/>
      <c r="J409" s="148"/>
      <c r="K409" s="107"/>
      <c r="L409" s="107"/>
      <c r="M409" s="107"/>
      <c r="N409" s="107"/>
      <c r="O409" s="107"/>
      <c r="P409" s="107"/>
    </row>
    <row r="410" spans="1:16" s="9" customFormat="1" x14ac:dyDescent="0.25">
      <c r="A410" s="64" t="s">
        <v>1716</v>
      </c>
      <c r="B410" s="65" t="s">
        <v>1470</v>
      </c>
      <c r="C410" s="223" t="s">
        <v>1528</v>
      </c>
      <c r="D410" s="66" t="s">
        <v>347</v>
      </c>
      <c r="E410" s="228">
        <v>1</v>
      </c>
      <c r="F410" s="147"/>
      <c r="G410" s="107"/>
      <c r="H410" s="107"/>
      <c r="I410" s="107"/>
      <c r="J410" s="148"/>
      <c r="K410" s="107"/>
      <c r="L410" s="107"/>
      <c r="M410" s="107"/>
      <c r="N410" s="107"/>
      <c r="O410" s="107"/>
      <c r="P410" s="107"/>
    </row>
    <row r="411" spans="1:16" s="9" customFormat="1" x14ac:dyDescent="0.25">
      <c r="A411" s="64" t="s">
        <v>1717</v>
      </c>
      <c r="B411" s="65" t="s">
        <v>1472</v>
      </c>
      <c r="C411" s="223"/>
      <c r="D411" s="66" t="s">
        <v>1473</v>
      </c>
      <c r="E411" s="228">
        <v>1</v>
      </c>
      <c r="F411" s="147"/>
      <c r="G411" s="107"/>
      <c r="H411" s="107"/>
      <c r="I411" s="107"/>
      <c r="J411" s="148"/>
      <c r="K411" s="107"/>
      <c r="L411" s="107"/>
      <c r="M411" s="107"/>
      <c r="N411" s="107"/>
      <c r="O411" s="107"/>
      <c r="P411" s="107"/>
    </row>
    <row r="412" spans="1:16" s="9" customFormat="1" x14ac:dyDescent="0.25">
      <c r="A412" s="64" t="s">
        <v>1718</v>
      </c>
      <c r="B412" s="65" t="s">
        <v>1474</v>
      </c>
      <c r="C412" s="223" t="s">
        <v>1528</v>
      </c>
      <c r="D412" s="66" t="s">
        <v>59</v>
      </c>
      <c r="E412" s="228">
        <v>1</v>
      </c>
      <c r="F412" s="147"/>
      <c r="G412" s="107"/>
      <c r="H412" s="107"/>
      <c r="I412" s="107"/>
      <c r="J412" s="148"/>
      <c r="K412" s="107"/>
      <c r="L412" s="107"/>
      <c r="M412" s="107"/>
      <c r="N412" s="107"/>
      <c r="O412" s="107"/>
      <c r="P412" s="107"/>
    </row>
    <row r="413" spans="1:16" s="165" customFormat="1" x14ac:dyDescent="0.25">
      <c r="A413" s="64" t="s">
        <v>1699</v>
      </c>
      <c r="B413" s="387" t="s">
        <v>2807</v>
      </c>
      <c r="C413" s="387"/>
      <c r="D413" s="386" t="s">
        <v>347</v>
      </c>
      <c r="E413" s="383">
        <v>1</v>
      </c>
      <c r="F413" s="147"/>
      <c r="G413" s="107"/>
      <c r="H413" s="107"/>
      <c r="I413" s="107"/>
      <c r="J413" s="148"/>
      <c r="K413" s="107"/>
      <c r="L413" s="107"/>
      <c r="M413" s="107"/>
      <c r="N413" s="107"/>
      <c r="O413" s="107"/>
      <c r="P413" s="107"/>
    </row>
    <row r="414" spans="1:16" s="165" customFormat="1" x14ac:dyDescent="0.25">
      <c r="A414" s="64" t="s">
        <v>1700</v>
      </c>
      <c r="B414" s="387" t="s">
        <v>2808</v>
      </c>
      <c r="C414" s="387"/>
      <c r="D414" s="386" t="s">
        <v>347</v>
      </c>
      <c r="E414" s="383">
        <v>10</v>
      </c>
      <c r="F414" s="147"/>
      <c r="G414" s="107"/>
      <c r="H414" s="107"/>
      <c r="I414" s="107"/>
      <c r="J414" s="148"/>
      <c r="K414" s="107"/>
      <c r="L414" s="107"/>
      <c r="M414" s="107"/>
      <c r="N414" s="107"/>
      <c r="O414" s="107"/>
      <c r="P414" s="107"/>
    </row>
    <row r="415" spans="1:16" s="9" customFormat="1" x14ac:dyDescent="0.25">
      <c r="A415" s="64" t="s">
        <v>1719</v>
      </c>
      <c r="B415" s="65" t="s">
        <v>1475</v>
      </c>
      <c r="C415" s="223" t="s">
        <v>1476</v>
      </c>
      <c r="D415" s="66" t="s">
        <v>347</v>
      </c>
      <c r="E415" s="228">
        <v>20</v>
      </c>
      <c r="F415" s="147"/>
      <c r="G415" s="107"/>
      <c r="H415" s="107"/>
      <c r="I415" s="107"/>
      <c r="J415" s="148"/>
      <c r="K415" s="107"/>
      <c r="L415" s="107"/>
      <c r="M415" s="107"/>
      <c r="N415" s="107"/>
      <c r="O415" s="107"/>
      <c r="P415" s="107"/>
    </row>
    <row r="416" spans="1:16" s="9" customFormat="1" x14ac:dyDescent="0.25">
      <c r="A416" s="64" t="s">
        <v>1720</v>
      </c>
      <c r="B416" s="65" t="s">
        <v>1477</v>
      </c>
      <c r="C416" s="223" t="s">
        <v>1478</v>
      </c>
      <c r="D416" s="66" t="s">
        <v>347</v>
      </c>
      <c r="E416" s="228">
        <v>20</v>
      </c>
      <c r="F416" s="147"/>
      <c r="G416" s="107"/>
      <c r="H416" s="107"/>
      <c r="I416" s="107"/>
      <c r="J416" s="148"/>
      <c r="K416" s="107"/>
      <c r="L416" s="107"/>
      <c r="M416" s="107"/>
      <c r="N416" s="107"/>
      <c r="O416" s="107"/>
      <c r="P416" s="107"/>
    </row>
    <row r="417" spans="1:16" s="9" customFormat="1" ht="52.8" x14ac:dyDescent="0.25">
      <c r="A417" s="64" t="s">
        <v>1721</v>
      </c>
      <c r="B417" s="65" t="s">
        <v>1479</v>
      </c>
      <c r="C417" s="223" t="s">
        <v>1531</v>
      </c>
      <c r="D417" s="66" t="s">
        <v>59</v>
      </c>
      <c r="E417" s="228">
        <v>1</v>
      </c>
      <c r="F417" s="147"/>
      <c r="G417" s="107"/>
      <c r="H417" s="107"/>
      <c r="I417" s="295"/>
      <c r="J417" s="148"/>
      <c r="K417" s="107"/>
      <c r="L417" s="107"/>
      <c r="M417" s="107"/>
      <c r="N417" s="107"/>
      <c r="O417" s="107"/>
      <c r="P417" s="107"/>
    </row>
    <row r="418" spans="1:16" s="9" customFormat="1" ht="52.8" x14ac:dyDescent="0.25">
      <c r="A418" s="64" t="s">
        <v>1722</v>
      </c>
      <c r="B418" s="65" t="s">
        <v>1479</v>
      </c>
      <c r="C418" s="223" t="s">
        <v>1544</v>
      </c>
      <c r="D418" s="66" t="s">
        <v>59</v>
      </c>
      <c r="E418" s="228">
        <v>1</v>
      </c>
      <c r="F418" s="147"/>
      <c r="G418" s="107"/>
      <c r="H418" s="107"/>
      <c r="I418" s="295"/>
      <c r="J418" s="148"/>
      <c r="K418" s="107"/>
      <c r="L418" s="107"/>
      <c r="M418" s="107"/>
      <c r="N418" s="107"/>
      <c r="O418" s="107"/>
      <c r="P418" s="107"/>
    </row>
    <row r="419" spans="1:16" s="9" customFormat="1" ht="52.8" x14ac:dyDescent="0.25">
      <c r="A419" s="64" t="s">
        <v>1723</v>
      </c>
      <c r="B419" s="375" t="s">
        <v>1479</v>
      </c>
      <c r="C419" s="390" t="s">
        <v>1533</v>
      </c>
      <c r="D419" s="391" t="s">
        <v>59</v>
      </c>
      <c r="E419" s="392">
        <v>1</v>
      </c>
      <c r="F419" s="147"/>
      <c r="G419" s="107"/>
      <c r="H419" s="107"/>
      <c r="I419" s="295"/>
      <c r="J419" s="148"/>
      <c r="K419" s="107"/>
      <c r="L419" s="107"/>
      <c r="M419" s="107"/>
      <c r="N419" s="107"/>
      <c r="O419" s="107"/>
      <c r="P419" s="107"/>
    </row>
    <row r="420" spans="1:16" s="9" customFormat="1" ht="52.8" x14ac:dyDescent="0.25">
      <c r="A420" s="64" t="s">
        <v>1724</v>
      </c>
      <c r="B420" s="65" t="s">
        <v>1479</v>
      </c>
      <c r="C420" s="223" t="s">
        <v>1498</v>
      </c>
      <c r="D420" s="66" t="s">
        <v>59</v>
      </c>
      <c r="E420" s="228">
        <v>3</v>
      </c>
      <c r="F420" s="147"/>
      <c r="G420" s="107"/>
      <c r="H420" s="107"/>
      <c r="I420" s="295"/>
      <c r="J420" s="148"/>
      <c r="K420" s="107"/>
      <c r="L420" s="107"/>
      <c r="M420" s="107"/>
      <c r="N420" s="107"/>
      <c r="O420" s="107"/>
      <c r="P420" s="107"/>
    </row>
    <row r="421" spans="1:16" s="9" customFormat="1" ht="52.8" x14ac:dyDescent="0.25">
      <c r="A421" s="64" t="s">
        <v>1725</v>
      </c>
      <c r="B421" s="65" t="s">
        <v>1479</v>
      </c>
      <c r="C421" s="223" t="s">
        <v>1482</v>
      </c>
      <c r="D421" s="66" t="s">
        <v>59</v>
      </c>
      <c r="E421" s="228">
        <v>1</v>
      </c>
      <c r="F421" s="147"/>
      <c r="G421" s="107"/>
      <c r="H421" s="107"/>
      <c r="I421" s="295"/>
      <c r="J421" s="148"/>
      <c r="K421" s="107"/>
      <c r="L421" s="107"/>
      <c r="M421" s="107"/>
      <c r="N421" s="107"/>
      <c r="O421" s="107"/>
      <c r="P421" s="107"/>
    </row>
    <row r="422" spans="1:16" s="9" customFormat="1" ht="52.8" x14ac:dyDescent="0.25">
      <c r="A422" s="64" t="s">
        <v>1726</v>
      </c>
      <c r="B422" s="65" t="s">
        <v>1479</v>
      </c>
      <c r="C422" s="223" t="s">
        <v>1499</v>
      </c>
      <c r="D422" s="66" t="s">
        <v>59</v>
      </c>
      <c r="E422" s="228">
        <v>3</v>
      </c>
      <c r="F422" s="147"/>
      <c r="G422" s="107"/>
      <c r="H422" s="107"/>
      <c r="I422" s="295"/>
      <c r="J422" s="148"/>
      <c r="K422" s="107"/>
      <c r="L422" s="107"/>
      <c r="M422" s="107"/>
      <c r="N422" s="107"/>
      <c r="O422" s="107"/>
      <c r="P422" s="107"/>
    </row>
    <row r="423" spans="1:16" s="9" customFormat="1" ht="52.8" x14ac:dyDescent="0.25">
      <c r="A423" s="64" t="s">
        <v>1727</v>
      </c>
      <c r="B423" s="65" t="s">
        <v>1479</v>
      </c>
      <c r="C423" s="223" t="s">
        <v>1541</v>
      </c>
      <c r="D423" s="66" t="s">
        <v>59</v>
      </c>
      <c r="E423" s="228">
        <v>1</v>
      </c>
      <c r="F423" s="147"/>
      <c r="G423" s="107"/>
      <c r="H423" s="107"/>
      <c r="I423" s="295"/>
      <c r="J423" s="148"/>
      <c r="K423" s="107"/>
      <c r="L423" s="107"/>
      <c r="M423" s="107"/>
      <c r="N423" s="107"/>
      <c r="O423" s="107"/>
      <c r="P423" s="107"/>
    </row>
    <row r="424" spans="1:16" s="9" customFormat="1" x14ac:dyDescent="0.25">
      <c r="A424" s="64" t="s">
        <v>1728</v>
      </c>
      <c r="B424" s="65" t="s">
        <v>1484</v>
      </c>
      <c r="C424" s="223" t="s">
        <v>1485</v>
      </c>
      <c r="D424" s="66" t="s">
        <v>347</v>
      </c>
      <c r="E424" s="228">
        <v>10</v>
      </c>
      <c r="F424" s="147"/>
      <c r="G424" s="107"/>
      <c r="H424" s="107"/>
      <c r="I424" s="107"/>
      <c r="J424" s="148"/>
      <c r="K424" s="107"/>
      <c r="L424" s="107"/>
      <c r="M424" s="107"/>
      <c r="N424" s="107"/>
      <c r="O424" s="107"/>
      <c r="P424" s="107"/>
    </row>
    <row r="425" spans="1:16" s="9" customFormat="1" x14ac:dyDescent="0.25">
      <c r="A425" s="64" t="s">
        <v>1729</v>
      </c>
      <c r="B425" s="65" t="s">
        <v>1486</v>
      </c>
      <c r="C425" s="223" t="s">
        <v>1487</v>
      </c>
      <c r="D425" s="66" t="s">
        <v>347</v>
      </c>
      <c r="E425" s="228">
        <v>10</v>
      </c>
      <c r="F425" s="147"/>
      <c r="G425" s="107"/>
      <c r="H425" s="107"/>
      <c r="I425" s="107"/>
      <c r="J425" s="148"/>
      <c r="K425" s="107"/>
      <c r="L425" s="107"/>
      <c r="M425" s="107"/>
      <c r="N425" s="107"/>
      <c r="O425" s="107"/>
      <c r="P425" s="107"/>
    </row>
    <row r="426" spans="1:16" s="9" customFormat="1" x14ac:dyDescent="0.25">
      <c r="A426" s="64" t="s">
        <v>1730</v>
      </c>
      <c r="B426" s="65" t="s">
        <v>1488</v>
      </c>
      <c r="C426" s="223"/>
      <c r="D426" s="66" t="s">
        <v>1612</v>
      </c>
      <c r="E426" s="228">
        <v>1</v>
      </c>
      <c r="F426" s="147"/>
      <c r="G426" s="107"/>
      <c r="H426" s="107"/>
      <c r="I426" s="107"/>
      <c r="J426" s="148"/>
      <c r="K426" s="107"/>
      <c r="L426" s="107"/>
      <c r="M426" s="107"/>
      <c r="N426" s="107"/>
      <c r="O426" s="107"/>
      <c r="P426" s="107"/>
    </row>
    <row r="427" spans="1:16" s="9" customFormat="1" ht="26.4" x14ac:dyDescent="0.25">
      <c r="A427" s="64" t="s">
        <v>1731</v>
      </c>
      <c r="B427" s="65" t="s">
        <v>1448</v>
      </c>
      <c r="C427" s="223" t="s">
        <v>900</v>
      </c>
      <c r="D427" s="66" t="s">
        <v>56</v>
      </c>
      <c r="E427" s="228">
        <v>200</v>
      </c>
      <c r="F427" s="147"/>
      <c r="G427" s="107"/>
      <c r="H427" s="107"/>
      <c r="I427" s="107"/>
      <c r="J427" s="148"/>
      <c r="K427" s="107"/>
      <c r="L427" s="107"/>
      <c r="M427" s="107"/>
      <c r="N427" s="107"/>
      <c r="O427" s="107"/>
      <c r="P427" s="107"/>
    </row>
    <row r="428" spans="1:16" s="9" customFormat="1" ht="26.4" x14ac:dyDescent="0.25">
      <c r="A428" s="64" t="s">
        <v>1732</v>
      </c>
      <c r="B428" s="65" t="s">
        <v>1245</v>
      </c>
      <c r="C428" s="223" t="s">
        <v>1489</v>
      </c>
      <c r="D428" s="66" t="s">
        <v>56</v>
      </c>
      <c r="E428" s="228">
        <v>200</v>
      </c>
      <c r="F428" s="147"/>
      <c r="G428" s="107"/>
      <c r="H428" s="107"/>
      <c r="I428" s="107"/>
      <c r="J428" s="148"/>
      <c r="K428" s="107"/>
      <c r="L428" s="107"/>
      <c r="M428" s="107"/>
      <c r="N428" s="107"/>
      <c r="O428" s="107"/>
      <c r="P428" s="107"/>
    </row>
    <row r="429" spans="1:16" s="9" customFormat="1" x14ac:dyDescent="0.25">
      <c r="A429" s="64" t="s">
        <v>1733</v>
      </c>
      <c r="B429" s="65" t="s">
        <v>1232</v>
      </c>
      <c r="C429" s="223" t="s">
        <v>858</v>
      </c>
      <c r="D429" s="66" t="s">
        <v>347</v>
      </c>
      <c r="E429" s="228">
        <v>1</v>
      </c>
      <c r="F429" s="147"/>
      <c r="G429" s="107"/>
      <c r="H429" s="107"/>
      <c r="I429" s="107"/>
      <c r="J429" s="148"/>
      <c r="K429" s="107"/>
      <c r="L429" s="107"/>
      <c r="M429" s="107"/>
      <c r="N429" s="107"/>
      <c r="O429" s="107"/>
      <c r="P429" s="107"/>
    </row>
    <row r="430" spans="1:16" s="9" customFormat="1" x14ac:dyDescent="0.25">
      <c r="A430" s="64" t="s">
        <v>1734</v>
      </c>
      <c r="B430" s="65" t="s">
        <v>1490</v>
      </c>
      <c r="C430" s="223" t="s">
        <v>1491</v>
      </c>
      <c r="D430" s="66" t="s">
        <v>347</v>
      </c>
      <c r="E430" s="228">
        <v>1</v>
      </c>
      <c r="F430" s="147"/>
      <c r="G430" s="107"/>
      <c r="H430" s="107"/>
      <c r="I430" s="107"/>
      <c r="J430" s="148"/>
      <c r="K430" s="107"/>
      <c r="L430" s="107"/>
      <c r="M430" s="107"/>
      <c r="N430" s="107"/>
      <c r="O430" s="107"/>
      <c r="P430" s="107"/>
    </row>
    <row r="431" spans="1:16" s="9" customFormat="1" x14ac:dyDescent="0.25">
      <c r="A431" s="64" t="s">
        <v>1735</v>
      </c>
      <c r="B431" s="65" t="s">
        <v>719</v>
      </c>
      <c r="C431" s="223"/>
      <c r="D431" s="66" t="s">
        <v>59</v>
      </c>
      <c r="E431" s="228">
        <v>1</v>
      </c>
      <c r="F431" s="147"/>
      <c r="G431" s="107"/>
      <c r="H431" s="107"/>
      <c r="I431" s="107"/>
      <c r="J431" s="148"/>
      <c r="K431" s="107"/>
      <c r="L431" s="107"/>
      <c r="M431" s="107"/>
      <c r="N431" s="107"/>
      <c r="O431" s="107"/>
      <c r="P431" s="107"/>
    </row>
    <row r="432" spans="1:16" s="9" customFormat="1" x14ac:dyDescent="0.25">
      <c r="A432" s="64" t="s">
        <v>1736</v>
      </c>
      <c r="B432" s="65" t="s">
        <v>718</v>
      </c>
      <c r="C432" s="223"/>
      <c r="D432" s="66" t="s">
        <v>59</v>
      </c>
      <c r="E432" s="228">
        <v>1</v>
      </c>
      <c r="F432" s="147"/>
      <c r="G432" s="107"/>
      <c r="H432" s="107"/>
      <c r="I432" s="107"/>
      <c r="J432" s="148"/>
      <c r="K432" s="107"/>
      <c r="L432" s="107"/>
      <c r="M432" s="107"/>
      <c r="N432" s="107"/>
      <c r="O432" s="107"/>
      <c r="P432" s="107"/>
    </row>
    <row r="433" spans="1:16" s="9" customFormat="1" ht="52.8" x14ac:dyDescent="0.25">
      <c r="A433" s="64" t="s">
        <v>1737</v>
      </c>
      <c r="B433" s="193" t="s">
        <v>1297</v>
      </c>
      <c r="C433" s="223"/>
      <c r="D433" s="66" t="s">
        <v>59</v>
      </c>
      <c r="E433" s="228">
        <v>1</v>
      </c>
      <c r="F433" s="147"/>
      <c r="G433" s="107"/>
      <c r="H433" s="107"/>
      <c r="I433" s="107"/>
      <c r="J433" s="148"/>
      <c r="K433" s="107"/>
      <c r="L433" s="107"/>
      <c r="M433" s="107"/>
      <c r="N433" s="107"/>
      <c r="O433" s="107"/>
      <c r="P433" s="107"/>
    </row>
    <row r="434" spans="1:16" s="9" customFormat="1" ht="26.4" x14ac:dyDescent="0.25">
      <c r="A434" s="200">
        <v>17</v>
      </c>
      <c r="B434" s="197" t="s">
        <v>1545</v>
      </c>
      <c r="C434" s="223"/>
      <c r="D434" s="66"/>
      <c r="E434" s="228"/>
      <c r="F434" s="147"/>
      <c r="G434" s="107"/>
      <c r="H434" s="107"/>
      <c r="I434" s="107"/>
      <c r="J434" s="148"/>
      <c r="K434" s="107"/>
      <c r="L434" s="107"/>
      <c r="M434" s="107"/>
      <c r="N434" s="107"/>
      <c r="O434" s="107"/>
      <c r="P434" s="107"/>
    </row>
    <row r="435" spans="1:16" s="165" customFormat="1" ht="26.4" x14ac:dyDescent="0.25">
      <c r="A435" s="166" t="s">
        <v>1738</v>
      </c>
      <c r="B435" s="388" t="s">
        <v>1448</v>
      </c>
      <c r="C435" s="393" t="s">
        <v>903</v>
      </c>
      <c r="D435" s="394" t="s">
        <v>56</v>
      </c>
      <c r="E435" s="384">
        <v>54</v>
      </c>
      <c r="F435" s="147"/>
      <c r="G435" s="107"/>
      <c r="H435" s="107"/>
      <c r="I435" s="107"/>
      <c r="J435" s="148"/>
      <c r="K435" s="107"/>
      <c r="L435" s="107"/>
      <c r="M435" s="107"/>
      <c r="N435" s="107"/>
      <c r="O435" s="107"/>
      <c r="P435" s="107"/>
    </row>
    <row r="436" spans="1:16" s="165" customFormat="1" ht="26.4" x14ac:dyDescent="0.25">
      <c r="A436" s="166" t="s">
        <v>1739</v>
      </c>
      <c r="B436" s="387" t="s">
        <v>1448</v>
      </c>
      <c r="C436" s="387" t="s">
        <v>904</v>
      </c>
      <c r="D436" s="386" t="s">
        <v>56</v>
      </c>
      <c r="E436" s="383">
        <v>68</v>
      </c>
      <c r="F436" s="147"/>
      <c r="G436" s="107"/>
      <c r="H436" s="107"/>
      <c r="I436" s="107"/>
      <c r="J436" s="148"/>
      <c r="K436" s="107"/>
      <c r="L436" s="107"/>
      <c r="M436" s="107"/>
      <c r="N436" s="107"/>
      <c r="O436" s="107"/>
      <c r="P436" s="107"/>
    </row>
    <row r="437" spans="1:16" s="9" customFormat="1" ht="26.4" x14ac:dyDescent="0.25">
      <c r="A437" s="166" t="s">
        <v>1740</v>
      </c>
      <c r="B437" s="65" t="s">
        <v>1462</v>
      </c>
      <c r="C437" s="223" t="s">
        <v>1277</v>
      </c>
      <c r="D437" s="66" t="s">
        <v>56</v>
      </c>
      <c r="E437" s="392">
        <v>54</v>
      </c>
      <c r="F437" s="147"/>
      <c r="G437" s="107"/>
      <c r="H437" s="107"/>
      <c r="I437" s="107"/>
      <c r="J437" s="148"/>
      <c r="K437" s="107"/>
      <c r="L437" s="107"/>
      <c r="M437" s="107"/>
      <c r="N437" s="107"/>
      <c r="O437" s="107"/>
      <c r="P437" s="107"/>
    </row>
    <row r="438" spans="1:16" s="9" customFormat="1" ht="26.4" x14ac:dyDescent="0.25">
      <c r="A438" s="166" t="s">
        <v>1741</v>
      </c>
      <c r="B438" s="65" t="s">
        <v>1462</v>
      </c>
      <c r="C438" s="223" t="s">
        <v>1269</v>
      </c>
      <c r="D438" s="66" t="s">
        <v>56</v>
      </c>
      <c r="E438" s="392">
        <v>48</v>
      </c>
      <c r="F438" s="147"/>
      <c r="G438" s="107"/>
      <c r="H438" s="107"/>
      <c r="I438" s="107"/>
      <c r="J438" s="148"/>
      <c r="K438" s="107"/>
      <c r="L438" s="107"/>
      <c r="M438" s="107"/>
      <c r="N438" s="107"/>
      <c r="O438" s="107"/>
      <c r="P438" s="107"/>
    </row>
    <row r="439" spans="1:16" s="9" customFormat="1" ht="26.4" x14ac:dyDescent="0.25">
      <c r="A439" s="166" t="s">
        <v>1742</v>
      </c>
      <c r="B439" s="65" t="s">
        <v>1451</v>
      </c>
      <c r="C439" s="223" t="s">
        <v>1452</v>
      </c>
      <c r="D439" s="66" t="s">
        <v>56</v>
      </c>
      <c r="E439" s="392">
        <v>20</v>
      </c>
      <c r="F439" s="147"/>
      <c r="G439" s="107"/>
      <c r="H439" s="107"/>
      <c r="I439" s="107"/>
      <c r="J439" s="148"/>
      <c r="K439" s="107"/>
      <c r="L439" s="107"/>
      <c r="M439" s="107"/>
      <c r="N439" s="107"/>
      <c r="O439" s="107"/>
      <c r="P439" s="107"/>
    </row>
    <row r="440" spans="1:16" s="9" customFormat="1" x14ac:dyDescent="0.25">
      <c r="A440" s="166" t="s">
        <v>1743</v>
      </c>
      <c r="B440" s="65" t="s">
        <v>718</v>
      </c>
      <c r="C440" s="223"/>
      <c r="D440" s="66" t="s">
        <v>59</v>
      </c>
      <c r="E440" s="228">
        <v>1</v>
      </c>
      <c r="F440" s="147"/>
      <c r="G440" s="107"/>
      <c r="H440" s="107"/>
      <c r="I440" s="107"/>
      <c r="J440" s="148"/>
      <c r="K440" s="107"/>
      <c r="L440" s="107"/>
      <c r="M440" s="107"/>
      <c r="N440" s="107"/>
      <c r="O440" s="107"/>
      <c r="P440" s="107"/>
    </row>
    <row r="441" spans="1:16" s="9" customFormat="1" ht="52.8" x14ac:dyDescent="0.25">
      <c r="A441" s="166" t="s">
        <v>1744</v>
      </c>
      <c r="B441" s="193" t="s">
        <v>1297</v>
      </c>
      <c r="C441" s="223"/>
      <c r="D441" s="66" t="s">
        <v>59</v>
      </c>
      <c r="E441" s="228">
        <v>1</v>
      </c>
      <c r="F441" s="147"/>
      <c r="G441" s="107"/>
      <c r="H441" s="107"/>
      <c r="I441" s="107"/>
      <c r="J441" s="148"/>
      <c r="K441" s="107"/>
      <c r="L441" s="107"/>
      <c r="M441" s="107"/>
      <c r="N441" s="107"/>
      <c r="O441" s="107"/>
      <c r="P441" s="107"/>
    </row>
    <row r="442" spans="1:16" s="9" customFormat="1" x14ac:dyDescent="0.25">
      <c r="A442" s="200">
        <v>18</v>
      </c>
      <c r="B442" s="197" t="s">
        <v>1546</v>
      </c>
      <c r="C442" s="223"/>
      <c r="D442" s="66"/>
      <c r="E442" s="228"/>
      <c r="F442" s="147"/>
      <c r="G442" s="107"/>
      <c r="H442" s="107"/>
      <c r="I442" s="107"/>
      <c r="J442" s="148"/>
      <c r="K442" s="107"/>
      <c r="L442" s="107"/>
      <c r="M442" s="107"/>
      <c r="N442" s="107"/>
      <c r="O442" s="107"/>
      <c r="P442" s="107"/>
    </row>
    <row r="443" spans="1:16" s="9" customFormat="1" ht="26.4" x14ac:dyDescent="0.25">
      <c r="A443" s="64" t="s">
        <v>1745</v>
      </c>
      <c r="B443" s="65" t="s">
        <v>1547</v>
      </c>
      <c r="C443" s="223" t="s">
        <v>900</v>
      </c>
      <c r="D443" s="66" t="s">
        <v>56</v>
      </c>
      <c r="E443" s="228">
        <v>600</v>
      </c>
      <c r="F443" s="147"/>
      <c r="G443" s="107"/>
      <c r="H443" s="107"/>
      <c r="I443" s="107"/>
      <c r="J443" s="148"/>
      <c r="K443" s="107"/>
      <c r="L443" s="107"/>
      <c r="M443" s="107"/>
      <c r="N443" s="107"/>
      <c r="O443" s="107"/>
      <c r="P443" s="107"/>
    </row>
    <row r="444" spans="1:16" s="9" customFormat="1" x14ac:dyDescent="0.25">
      <c r="A444" s="64" t="s">
        <v>1746</v>
      </c>
      <c r="B444" s="65" t="s">
        <v>1548</v>
      </c>
      <c r="C444" s="223" t="s">
        <v>1549</v>
      </c>
      <c r="D444" s="66" t="s">
        <v>59</v>
      </c>
      <c r="E444" s="228">
        <v>1</v>
      </c>
      <c r="F444" s="147"/>
      <c r="G444" s="107"/>
      <c r="H444" s="107"/>
      <c r="I444" s="107"/>
      <c r="J444" s="148"/>
      <c r="K444" s="107"/>
      <c r="L444" s="107"/>
      <c r="M444" s="107"/>
      <c r="N444" s="107"/>
      <c r="O444" s="107"/>
      <c r="P444" s="107"/>
    </row>
    <row r="445" spans="1:16" s="9" customFormat="1" x14ac:dyDescent="0.25">
      <c r="A445" s="64" t="s">
        <v>1747</v>
      </c>
      <c r="B445" s="65" t="s">
        <v>1550</v>
      </c>
      <c r="C445" s="223" t="s">
        <v>1216</v>
      </c>
      <c r="D445" s="66" t="s">
        <v>59</v>
      </c>
      <c r="E445" s="228">
        <v>1</v>
      </c>
      <c r="F445" s="147"/>
      <c r="G445" s="107"/>
      <c r="H445" s="107"/>
      <c r="I445" s="107"/>
      <c r="J445" s="148"/>
      <c r="K445" s="107"/>
      <c r="L445" s="107"/>
      <c r="M445" s="107"/>
      <c r="N445" s="107"/>
      <c r="O445" s="107"/>
      <c r="P445" s="107"/>
    </row>
    <row r="446" spans="1:16" s="9" customFormat="1" x14ac:dyDescent="0.25">
      <c r="A446" s="64" t="s">
        <v>1748</v>
      </c>
      <c r="B446" s="65" t="s">
        <v>1551</v>
      </c>
      <c r="C446" s="223" t="s">
        <v>1478</v>
      </c>
      <c r="D446" s="66" t="s">
        <v>347</v>
      </c>
      <c r="E446" s="228">
        <v>10</v>
      </c>
      <c r="F446" s="147"/>
      <c r="G446" s="107"/>
      <c r="H446" s="107"/>
      <c r="I446" s="107"/>
      <c r="J446" s="148"/>
      <c r="K446" s="107"/>
      <c r="L446" s="107"/>
      <c r="M446" s="107"/>
      <c r="N446" s="107"/>
      <c r="O446" s="107"/>
      <c r="P446" s="107"/>
    </row>
    <row r="447" spans="1:16" s="9" customFormat="1" x14ac:dyDescent="0.25">
      <c r="A447" s="64" t="s">
        <v>1749</v>
      </c>
      <c r="B447" s="65" t="s">
        <v>1552</v>
      </c>
      <c r="C447" s="223" t="s">
        <v>1553</v>
      </c>
      <c r="D447" s="66" t="s">
        <v>347</v>
      </c>
      <c r="E447" s="228">
        <v>1</v>
      </c>
      <c r="F447" s="147"/>
      <c r="G447" s="107"/>
      <c r="H447" s="107"/>
      <c r="I447" s="107"/>
      <c r="J447" s="148"/>
      <c r="K447" s="107"/>
      <c r="L447" s="107"/>
      <c r="M447" s="107"/>
      <c r="N447" s="107"/>
      <c r="O447" s="107"/>
      <c r="P447" s="107"/>
    </row>
    <row r="448" spans="1:16" s="9" customFormat="1" x14ac:dyDescent="0.25">
      <c r="A448" s="64" t="s">
        <v>1750</v>
      </c>
      <c r="B448" s="65" t="s">
        <v>1554</v>
      </c>
      <c r="C448" s="223" t="s">
        <v>1555</v>
      </c>
      <c r="D448" s="66" t="s">
        <v>347</v>
      </c>
      <c r="E448" s="228">
        <v>1</v>
      </c>
      <c r="F448" s="147"/>
      <c r="G448" s="107"/>
      <c r="H448" s="107"/>
      <c r="I448" s="107"/>
      <c r="J448" s="148"/>
      <c r="K448" s="107"/>
      <c r="L448" s="107"/>
      <c r="M448" s="107"/>
      <c r="N448" s="107"/>
      <c r="O448" s="107"/>
      <c r="P448" s="107"/>
    </row>
    <row r="449" spans="1:16" s="9" customFormat="1" x14ac:dyDescent="0.25">
      <c r="A449" s="64" t="s">
        <v>1751</v>
      </c>
      <c r="B449" s="65" t="s">
        <v>1556</v>
      </c>
      <c r="C449" s="223"/>
      <c r="D449" s="66" t="s">
        <v>1473</v>
      </c>
      <c r="E449" s="228">
        <v>1</v>
      </c>
      <c r="F449" s="147"/>
      <c r="G449" s="107"/>
      <c r="H449" s="107"/>
      <c r="I449" s="107"/>
      <c r="J449" s="148"/>
      <c r="K449" s="107"/>
      <c r="L449" s="107"/>
      <c r="M449" s="107"/>
      <c r="N449" s="107"/>
      <c r="O449" s="107"/>
      <c r="P449" s="107"/>
    </row>
    <row r="450" spans="1:16" s="9" customFormat="1" x14ac:dyDescent="0.25">
      <c r="A450" s="64" t="s">
        <v>1752</v>
      </c>
      <c r="B450" s="65" t="s">
        <v>1557</v>
      </c>
      <c r="C450" s="223" t="s">
        <v>1558</v>
      </c>
      <c r="D450" s="66" t="s">
        <v>347</v>
      </c>
      <c r="E450" s="228">
        <v>10</v>
      </c>
      <c r="F450" s="147"/>
      <c r="G450" s="107"/>
      <c r="H450" s="107"/>
      <c r="I450" s="107"/>
      <c r="J450" s="148"/>
      <c r="K450" s="107"/>
      <c r="L450" s="107"/>
      <c r="M450" s="107"/>
      <c r="N450" s="107"/>
      <c r="O450" s="107"/>
      <c r="P450" s="107"/>
    </row>
    <row r="451" spans="1:16" s="9" customFormat="1" x14ac:dyDescent="0.25">
      <c r="A451" s="64" t="s">
        <v>1753</v>
      </c>
      <c r="B451" s="65" t="s">
        <v>1559</v>
      </c>
      <c r="C451" s="223"/>
      <c r="D451" s="66" t="s">
        <v>347</v>
      </c>
      <c r="E451" s="228">
        <v>5</v>
      </c>
      <c r="F451" s="147"/>
      <c r="G451" s="107"/>
      <c r="H451" s="107"/>
      <c r="I451" s="107"/>
      <c r="J451" s="148"/>
      <c r="K451" s="107"/>
      <c r="L451" s="107"/>
      <c r="M451" s="107"/>
      <c r="N451" s="107"/>
      <c r="O451" s="107"/>
      <c r="P451" s="107"/>
    </row>
    <row r="452" spans="1:16" s="9" customFormat="1" x14ac:dyDescent="0.25">
      <c r="A452" s="64" t="s">
        <v>1754</v>
      </c>
      <c r="B452" s="65" t="s">
        <v>1560</v>
      </c>
      <c r="C452" s="223" t="s">
        <v>1561</v>
      </c>
      <c r="D452" s="66" t="s">
        <v>347</v>
      </c>
      <c r="E452" s="228">
        <v>1</v>
      </c>
      <c r="F452" s="147"/>
      <c r="G452" s="107"/>
      <c r="H452" s="107"/>
      <c r="I452" s="107"/>
      <c r="J452" s="148"/>
      <c r="K452" s="107"/>
      <c r="L452" s="107"/>
      <c r="M452" s="107"/>
      <c r="N452" s="107"/>
      <c r="O452" s="107"/>
      <c r="P452" s="107"/>
    </row>
    <row r="453" spans="1:16" s="9" customFormat="1" ht="26.4" x14ac:dyDescent="0.25">
      <c r="A453" s="64" t="s">
        <v>1755</v>
      </c>
      <c r="B453" s="65" t="s">
        <v>1562</v>
      </c>
      <c r="C453" s="223" t="s">
        <v>1563</v>
      </c>
      <c r="D453" s="66" t="s">
        <v>347</v>
      </c>
      <c r="E453" s="228">
        <v>1</v>
      </c>
      <c r="F453" s="147"/>
      <c r="G453" s="107"/>
      <c r="H453" s="107"/>
      <c r="I453" s="107"/>
      <c r="J453" s="148"/>
      <c r="K453" s="107"/>
      <c r="L453" s="107"/>
      <c r="M453" s="107"/>
      <c r="N453" s="107"/>
      <c r="O453" s="107"/>
      <c r="P453" s="107"/>
    </row>
    <row r="454" spans="1:16" s="9" customFormat="1" x14ac:dyDescent="0.25">
      <c r="A454" s="64" t="s">
        <v>1756</v>
      </c>
      <c r="B454" s="65" t="s">
        <v>1564</v>
      </c>
      <c r="C454" s="223" t="s">
        <v>1565</v>
      </c>
      <c r="D454" s="66" t="s">
        <v>347</v>
      </c>
      <c r="E454" s="228">
        <v>1</v>
      </c>
      <c r="F454" s="147"/>
      <c r="G454" s="107"/>
      <c r="H454" s="107"/>
      <c r="I454" s="107"/>
      <c r="J454" s="148"/>
      <c r="K454" s="107"/>
      <c r="L454" s="107"/>
      <c r="M454" s="107"/>
      <c r="N454" s="107"/>
      <c r="O454" s="107"/>
      <c r="P454" s="107"/>
    </row>
    <row r="455" spans="1:16" s="9" customFormat="1" x14ac:dyDescent="0.25">
      <c r="A455" s="64" t="s">
        <v>1757</v>
      </c>
      <c r="B455" s="65" t="s">
        <v>1232</v>
      </c>
      <c r="C455" s="223" t="s">
        <v>858</v>
      </c>
      <c r="D455" s="66" t="s">
        <v>347</v>
      </c>
      <c r="E455" s="228">
        <v>1</v>
      </c>
      <c r="F455" s="147"/>
      <c r="G455" s="107"/>
      <c r="H455" s="107"/>
      <c r="I455" s="107"/>
      <c r="J455" s="148"/>
      <c r="K455" s="107"/>
      <c r="L455" s="107"/>
      <c r="M455" s="107"/>
      <c r="N455" s="107"/>
      <c r="O455" s="107"/>
      <c r="P455" s="107"/>
    </row>
    <row r="456" spans="1:16" s="9" customFormat="1" x14ac:dyDescent="0.25">
      <c r="A456" s="64" t="s">
        <v>1758</v>
      </c>
      <c r="B456" s="65" t="s">
        <v>1490</v>
      </c>
      <c r="C456" s="223" t="s">
        <v>1491</v>
      </c>
      <c r="D456" s="66" t="s">
        <v>347</v>
      </c>
      <c r="E456" s="228">
        <v>1</v>
      </c>
      <c r="F456" s="147"/>
      <c r="G456" s="107"/>
      <c r="H456" s="107"/>
      <c r="I456" s="107"/>
      <c r="J456" s="148"/>
      <c r="K456" s="107"/>
      <c r="L456" s="107"/>
      <c r="M456" s="107"/>
      <c r="N456" s="107"/>
      <c r="O456" s="107"/>
      <c r="P456" s="107"/>
    </row>
    <row r="457" spans="1:16" s="9" customFormat="1" ht="26.4" x14ac:dyDescent="0.25">
      <c r="A457" s="64" t="s">
        <v>1759</v>
      </c>
      <c r="B457" s="65" t="s">
        <v>1488</v>
      </c>
      <c r="C457" s="223" t="s">
        <v>1566</v>
      </c>
      <c r="D457" s="66" t="s">
        <v>347</v>
      </c>
      <c r="E457" s="228">
        <v>1</v>
      </c>
      <c r="F457" s="147"/>
      <c r="G457" s="107"/>
      <c r="H457" s="107"/>
      <c r="I457" s="107"/>
      <c r="J457" s="148"/>
      <c r="K457" s="107"/>
      <c r="L457" s="107"/>
      <c r="M457" s="107"/>
      <c r="N457" s="107"/>
      <c r="O457" s="107"/>
      <c r="P457" s="107"/>
    </row>
    <row r="458" spans="1:16" s="9" customFormat="1" x14ac:dyDescent="0.25">
      <c r="A458" s="64" t="s">
        <v>1760</v>
      </c>
      <c r="B458" s="65" t="s">
        <v>1567</v>
      </c>
      <c r="C458" s="223"/>
      <c r="D458" s="66" t="s">
        <v>56</v>
      </c>
      <c r="E458" s="228">
        <v>50</v>
      </c>
      <c r="F458" s="147"/>
      <c r="G458" s="107"/>
      <c r="H458" s="107"/>
      <c r="I458" s="107"/>
      <c r="J458" s="148"/>
      <c r="K458" s="107"/>
      <c r="L458" s="107"/>
      <c r="M458" s="107"/>
      <c r="N458" s="107"/>
      <c r="O458" s="107"/>
      <c r="P458" s="107"/>
    </row>
    <row r="459" spans="1:16" s="9" customFormat="1" x14ac:dyDescent="0.25">
      <c r="A459" s="64" t="s">
        <v>1761</v>
      </c>
      <c r="B459" s="65" t="s">
        <v>1568</v>
      </c>
      <c r="C459" s="223" t="s">
        <v>1569</v>
      </c>
      <c r="D459" s="66" t="s">
        <v>347</v>
      </c>
      <c r="E459" s="228">
        <v>6</v>
      </c>
      <c r="F459" s="147"/>
      <c r="G459" s="107"/>
      <c r="H459" s="107"/>
      <c r="I459" s="107"/>
      <c r="J459" s="148"/>
      <c r="K459" s="107"/>
      <c r="L459" s="107"/>
      <c r="M459" s="107"/>
      <c r="N459" s="107"/>
      <c r="O459" s="107"/>
      <c r="P459" s="107"/>
    </row>
    <row r="460" spans="1:16" s="9" customFormat="1" x14ac:dyDescent="0.25">
      <c r="A460" s="64" t="s">
        <v>1762</v>
      </c>
      <c r="B460" s="65" t="s">
        <v>1570</v>
      </c>
      <c r="C460" s="223"/>
      <c r="D460" s="66" t="s">
        <v>56</v>
      </c>
      <c r="E460" s="228">
        <v>15</v>
      </c>
      <c r="F460" s="147"/>
      <c r="G460" s="107"/>
      <c r="H460" s="107"/>
      <c r="I460" s="107"/>
      <c r="J460" s="148"/>
      <c r="K460" s="107"/>
      <c r="L460" s="107"/>
      <c r="M460" s="107"/>
      <c r="N460" s="107"/>
      <c r="O460" s="107"/>
      <c r="P460" s="107"/>
    </row>
    <row r="461" spans="1:16" s="9" customFormat="1" x14ac:dyDescent="0.25">
      <c r="A461" s="64" t="s">
        <v>1763</v>
      </c>
      <c r="B461" s="65" t="s">
        <v>1571</v>
      </c>
      <c r="C461" s="223" t="s">
        <v>1572</v>
      </c>
      <c r="D461" s="66" t="s">
        <v>1176</v>
      </c>
      <c r="E461" s="228">
        <v>100</v>
      </c>
      <c r="F461" s="147"/>
      <c r="G461" s="107"/>
      <c r="H461" s="107"/>
      <c r="I461" s="107"/>
      <c r="J461" s="148"/>
      <c r="K461" s="107"/>
      <c r="L461" s="107"/>
      <c r="M461" s="107"/>
      <c r="N461" s="107"/>
      <c r="O461" s="107"/>
      <c r="P461" s="107"/>
    </row>
    <row r="462" spans="1:16" s="9" customFormat="1" x14ac:dyDescent="0.25">
      <c r="A462" s="64" t="s">
        <v>1764</v>
      </c>
      <c r="B462" s="65" t="s">
        <v>718</v>
      </c>
      <c r="C462" s="223"/>
      <c r="D462" s="66" t="s">
        <v>59</v>
      </c>
      <c r="E462" s="228">
        <v>1</v>
      </c>
      <c r="F462" s="147"/>
      <c r="G462" s="107"/>
      <c r="H462" s="107"/>
      <c r="I462" s="107"/>
      <c r="J462" s="148"/>
      <c r="K462" s="107"/>
      <c r="L462" s="107"/>
      <c r="M462" s="107"/>
      <c r="N462" s="107"/>
      <c r="O462" s="107"/>
      <c r="P462" s="107"/>
    </row>
    <row r="463" spans="1:16" s="9" customFormat="1" ht="52.8" x14ac:dyDescent="0.25">
      <c r="A463" s="64" t="s">
        <v>1765</v>
      </c>
      <c r="B463" s="193" t="s">
        <v>1297</v>
      </c>
      <c r="C463" s="223"/>
      <c r="D463" s="66" t="s">
        <v>59</v>
      </c>
      <c r="E463" s="228">
        <v>1</v>
      </c>
      <c r="F463" s="147"/>
      <c r="G463" s="107"/>
      <c r="H463" s="107"/>
      <c r="I463" s="107"/>
      <c r="J463" s="148"/>
      <c r="K463" s="107"/>
      <c r="L463" s="107"/>
      <c r="M463" s="107"/>
      <c r="N463" s="107"/>
      <c r="O463" s="107"/>
      <c r="P463" s="107"/>
    </row>
    <row r="464" spans="1:16" s="9" customFormat="1" x14ac:dyDescent="0.25">
      <c r="A464" s="200">
        <v>19</v>
      </c>
      <c r="B464" s="197" t="s">
        <v>1573</v>
      </c>
      <c r="C464" s="223"/>
      <c r="D464" s="66"/>
      <c r="E464" s="228"/>
      <c r="F464" s="147"/>
      <c r="G464" s="107"/>
      <c r="H464" s="107"/>
      <c r="I464" s="107"/>
      <c r="J464" s="148"/>
      <c r="K464" s="107"/>
      <c r="L464" s="107"/>
      <c r="M464" s="107"/>
      <c r="N464" s="107"/>
      <c r="O464" s="107"/>
      <c r="P464" s="107"/>
    </row>
    <row r="465" spans="1:16" s="9" customFormat="1" ht="26.4" x14ac:dyDescent="0.25">
      <c r="A465" s="64" t="s">
        <v>1766</v>
      </c>
      <c r="B465" s="65" t="s">
        <v>1547</v>
      </c>
      <c r="C465" s="223" t="s">
        <v>900</v>
      </c>
      <c r="D465" s="66" t="s">
        <v>56</v>
      </c>
      <c r="E465" s="228">
        <v>640</v>
      </c>
      <c r="F465" s="147"/>
      <c r="G465" s="107"/>
      <c r="H465" s="107"/>
      <c r="I465" s="107"/>
      <c r="J465" s="148"/>
      <c r="K465" s="107"/>
      <c r="L465" s="107"/>
      <c r="M465" s="107"/>
      <c r="N465" s="107"/>
      <c r="O465" s="107"/>
      <c r="P465" s="107"/>
    </row>
    <row r="466" spans="1:16" s="9" customFormat="1" x14ac:dyDescent="0.25">
      <c r="A466" s="64" t="s">
        <v>1767</v>
      </c>
      <c r="B466" s="65" t="s">
        <v>1548</v>
      </c>
      <c r="C466" s="223" t="s">
        <v>1549</v>
      </c>
      <c r="D466" s="66" t="s">
        <v>59</v>
      </c>
      <c r="E466" s="228">
        <v>1</v>
      </c>
      <c r="F466" s="147"/>
      <c r="G466" s="107"/>
      <c r="H466" s="107"/>
      <c r="I466" s="107"/>
      <c r="J466" s="148"/>
      <c r="K466" s="107"/>
      <c r="L466" s="107"/>
      <c r="M466" s="107"/>
      <c r="N466" s="107"/>
      <c r="O466" s="107"/>
      <c r="P466" s="107"/>
    </row>
    <row r="467" spans="1:16" s="9" customFormat="1" x14ac:dyDescent="0.25">
      <c r="A467" s="64" t="s">
        <v>1768</v>
      </c>
      <c r="B467" s="65" t="s">
        <v>1550</v>
      </c>
      <c r="C467" s="223" t="s">
        <v>1216</v>
      </c>
      <c r="D467" s="66" t="s">
        <v>59</v>
      </c>
      <c r="E467" s="228">
        <v>1</v>
      </c>
      <c r="F467" s="147"/>
      <c r="G467" s="107"/>
      <c r="H467" s="107"/>
      <c r="I467" s="107"/>
      <c r="J467" s="148"/>
      <c r="K467" s="107"/>
      <c r="L467" s="107"/>
      <c r="M467" s="107"/>
      <c r="N467" s="107"/>
      <c r="O467" s="107"/>
      <c r="P467" s="107"/>
    </row>
    <row r="468" spans="1:16" s="9" customFormat="1" x14ac:dyDescent="0.25">
      <c r="A468" s="64" t="s">
        <v>1769</v>
      </c>
      <c r="B468" s="65" t="s">
        <v>1551</v>
      </c>
      <c r="C468" s="223" t="s">
        <v>1478</v>
      </c>
      <c r="D468" s="66" t="s">
        <v>347</v>
      </c>
      <c r="E468" s="228">
        <v>10</v>
      </c>
      <c r="F468" s="147"/>
      <c r="G468" s="107"/>
      <c r="H468" s="107"/>
      <c r="I468" s="107"/>
      <c r="J468" s="148"/>
      <c r="K468" s="107"/>
      <c r="L468" s="107"/>
      <c r="M468" s="107"/>
      <c r="N468" s="107"/>
      <c r="O468" s="107"/>
      <c r="P468" s="107"/>
    </row>
    <row r="469" spans="1:16" s="9" customFormat="1" x14ac:dyDescent="0.25">
      <c r="A469" s="64" t="s">
        <v>1770</v>
      </c>
      <c r="B469" s="65" t="s">
        <v>1552</v>
      </c>
      <c r="C469" s="223" t="s">
        <v>1553</v>
      </c>
      <c r="D469" s="66" t="s">
        <v>347</v>
      </c>
      <c r="E469" s="228">
        <v>1</v>
      </c>
      <c r="F469" s="147"/>
      <c r="G469" s="107"/>
      <c r="H469" s="107"/>
      <c r="I469" s="107"/>
      <c r="J469" s="148"/>
      <c r="K469" s="107"/>
      <c r="L469" s="107"/>
      <c r="M469" s="107"/>
      <c r="N469" s="107"/>
      <c r="O469" s="107"/>
      <c r="P469" s="107"/>
    </row>
    <row r="470" spans="1:16" s="9" customFormat="1" x14ac:dyDescent="0.25">
      <c r="A470" s="64" t="s">
        <v>1771</v>
      </c>
      <c r="B470" s="65" t="s">
        <v>1554</v>
      </c>
      <c r="C470" s="223" t="s">
        <v>1555</v>
      </c>
      <c r="D470" s="66" t="s">
        <v>347</v>
      </c>
      <c r="E470" s="228">
        <v>1</v>
      </c>
      <c r="F470" s="147"/>
      <c r="G470" s="107"/>
      <c r="H470" s="107"/>
      <c r="I470" s="107"/>
      <c r="J470" s="148"/>
      <c r="K470" s="107"/>
      <c r="L470" s="107"/>
      <c r="M470" s="107"/>
      <c r="N470" s="107"/>
      <c r="O470" s="107"/>
      <c r="P470" s="107"/>
    </row>
    <row r="471" spans="1:16" s="9" customFormat="1" x14ac:dyDescent="0.25">
      <c r="A471" s="64" t="s">
        <v>1772</v>
      </c>
      <c r="B471" s="65" t="s">
        <v>1556</v>
      </c>
      <c r="C471" s="223"/>
      <c r="D471" s="66" t="s">
        <v>1473</v>
      </c>
      <c r="E471" s="228">
        <v>1</v>
      </c>
      <c r="F471" s="147"/>
      <c r="G471" s="107"/>
      <c r="H471" s="107"/>
      <c r="I471" s="107"/>
      <c r="J471" s="148"/>
      <c r="K471" s="107"/>
      <c r="L471" s="107"/>
      <c r="M471" s="107"/>
      <c r="N471" s="107"/>
      <c r="O471" s="107"/>
      <c r="P471" s="107"/>
    </row>
    <row r="472" spans="1:16" s="9" customFormat="1" x14ac:dyDescent="0.25">
      <c r="A472" s="64" t="s">
        <v>1773</v>
      </c>
      <c r="B472" s="65" t="s">
        <v>1557</v>
      </c>
      <c r="C472" s="223" t="s">
        <v>1558</v>
      </c>
      <c r="D472" s="66" t="s">
        <v>347</v>
      </c>
      <c r="E472" s="228">
        <v>10</v>
      </c>
      <c r="F472" s="147"/>
      <c r="G472" s="107"/>
      <c r="H472" s="107"/>
      <c r="I472" s="107"/>
      <c r="J472" s="148"/>
      <c r="K472" s="107"/>
      <c r="L472" s="107"/>
      <c r="M472" s="107"/>
      <c r="N472" s="107"/>
      <c r="O472" s="107"/>
      <c r="P472" s="107"/>
    </row>
    <row r="473" spans="1:16" s="9" customFormat="1" x14ac:dyDescent="0.25">
      <c r="A473" s="64" t="s">
        <v>1774</v>
      </c>
      <c r="B473" s="65" t="s">
        <v>1559</v>
      </c>
      <c r="C473" s="223"/>
      <c r="D473" s="66" t="s">
        <v>347</v>
      </c>
      <c r="E473" s="228">
        <v>5</v>
      </c>
      <c r="F473" s="147"/>
      <c r="G473" s="107"/>
      <c r="H473" s="107"/>
      <c r="I473" s="107"/>
      <c r="J473" s="148"/>
      <c r="K473" s="107"/>
      <c r="L473" s="107"/>
      <c r="M473" s="107"/>
      <c r="N473" s="107"/>
      <c r="O473" s="107"/>
      <c r="P473" s="107"/>
    </row>
    <row r="474" spans="1:16" s="9" customFormat="1" ht="26.4" x14ac:dyDescent="0.25">
      <c r="A474" s="64" t="s">
        <v>1775</v>
      </c>
      <c r="B474" s="65" t="s">
        <v>1562</v>
      </c>
      <c r="C474" s="223" t="s">
        <v>1563</v>
      </c>
      <c r="D474" s="66" t="s">
        <v>347</v>
      </c>
      <c r="E474" s="228">
        <v>1</v>
      </c>
      <c r="F474" s="147"/>
      <c r="G474" s="107"/>
      <c r="H474" s="107"/>
      <c r="I474" s="107"/>
      <c r="J474" s="148"/>
      <c r="K474" s="107"/>
      <c r="L474" s="107"/>
      <c r="M474" s="107"/>
      <c r="N474" s="107"/>
      <c r="O474" s="107"/>
      <c r="P474" s="107"/>
    </row>
    <row r="475" spans="1:16" s="9" customFormat="1" x14ac:dyDescent="0.25">
      <c r="A475" s="64" t="s">
        <v>1776</v>
      </c>
      <c r="B475" s="65" t="s">
        <v>1232</v>
      </c>
      <c r="C475" s="223" t="s">
        <v>858</v>
      </c>
      <c r="D475" s="66" t="s">
        <v>347</v>
      </c>
      <c r="E475" s="228">
        <v>1</v>
      </c>
      <c r="F475" s="147"/>
      <c r="G475" s="107"/>
      <c r="H475" s="107"/>
      <c r="I475" s="107"/>
      <c r="J475" s="148"/>
      <c r="K475" s="107"/>
      <c r="L475" s="107"/>
      <c r="M475" s="107"/>
      <c r="N475" s="107"/>
      <c r="O475" s="107"/>
      <c r="P475" s="107"/>
    </row>
    <row r="476" spans="1:16" s="9" customFormat="1" x14ac:dyDescent="0.25">
      <c r="A476" s="64" t="s">
        <v>1777</v>
      </c>
      <c r="B476" s="65" t="s">
        <v>1490</v>
      </c>
      <c r="C476" s="223" t="s">
        <v>1491</v>
      </c>
      <c r="D476" s="66" t="s">
        <v>347</v>
      </c>
      <c r="E476" s="228">
        <v>1</v>
      </c>
      <c r="F476" s="147"/>
      <c r="G476" s="107"/>
      <c r="H476" s="107"/>
      <c r="I476" s="107"/>
      <c r="J476" s="148"/>
      <c r="K476" s="107"/>
      <c r="L476" s="107"/>
      <c r="M476" s="107"/>
      <c r="N476" s="107"/>
      <c r="O476" s="107"/>
      <c r="P476" s="107"/>
    </row>
    <row r="477" spans="1:16" s="9" customFormat="1" ht="26.4" x14ac:dyDescent="0.25">
      <c r="A477" s="64" t="s">
        <v>1778</v>
      </c>
      <c r="B477" s="65" t="s">
        <v>1488</v>
      </c>
      <c r="C477" s="223" t="s">
        <v>1566</v>
      </c>
      <c r="D477" s="66" t="s">
        <v>347</v>
      </c>
      <c r="E477" s="228">
        <v>1</v>
      </c>
      <c r="F477" s="147"/>
      <c r="G477" s="107"/>
      <c r="H477" s="107"/>
      <c r="I477" s="107"/>
      <c r="J477" s="148"/>
      <c r="K477" s="107"/>
      <c r="L477" s="107"/>
      <c r="M477" s="107"/>
      <c r="N477" s="107"/>
      <c r="O477" s="107"/>
      <c r="P477" s="107"/>
    </row>
    <row r="478" spans="1:16" s="9" customFormat="1" x14ac:dyDescent="0.25">
      <c r="A478" s="64" t="s">
        <v>1779</v>
      </c>
      <c r="B478" s="65" t="s">
        <v>1567</v>
      </c>
      <c r="C478" s="223"/>
      <c r="D478" s="66" t="s">
        <v>56</v>
      </c>
      <c r="E478" s="228">
        <v>80</v>
      </c>
      <c r="F478" s="147"/>
      <c r="G478" s="107"/>
      <c r="H478" s="107"/>
      <c r="I478" s="107"/>
      <c r="J478" s="148"/>
      <c r="K478" s="107"/>
      <c r="L478" s="107"/>
      <c r="M478" s="107"/>
      <c r="N478" s="107"/>
      <c r="O478" s="107"/>
      <c r="P478" s="107"/>
    </row>
    <row r="479" spans="1:16" s="9" customFormat="1" x14ac:dyDescent="0.25">
      <c r="A479" s="64" t="s">
        <v>1780</v>
      </c>
      <c r="B479" s="65" t="s">
        <v>1570</v>
      </c>
      <c r="C479" s="223"/>
      <c r="D479" s="66" t="s">
        <v>56</v>
      </c>
      <c r="E479" s="228">
        <v>15</v>
      </c>
      <c r="F479" s="147"/>
      <c r="G479" s="107"/>
      <c r="H479" s="107"/>
      <c r="I479" s="107"/>
      <c r="J479" s="148"/>
      <c r="K479" s="107"/>
      <c r="L479" s="107"/>
      <c r="M479" s="107"/>
      <c r="N479" s="107"/>
      <c r="O479" s="107"/>
      <c r="P479" s="107"/>
    </row>
    <row r="480" spans="1:16" s="9" customFormat="1" x14ac:dyDescent="0.25">
      <c r="A480" s="64" t="s">
        <v>1781</v>
      </c>
      <c r="B480" s="65" t="s">
        <v>1571</v>
      </c>
      <c r="C480" s="223" t="s">
        <v>1572</v>
      </c>
      <c r="D480" s="66" t="s">
        <v>1176</v>
      </c>
      <c r="E480" s="228">
        <v>120</v>
      </c>
      <c r="F480" s="147"/>
      <c r="G480" s="107"/>
      <c r="H480" s="107"/>
      <c r="I480" s="107"/>
      <c r="J480" s="148"/>
      <c r="K480" s="107"/>
      <c r="L480" s="107"/>
      <c r="M480" s="107"/>
      <c r="N480" s="107"/>
      <c r="O480" s="107"/>
      <c r="P480" s="107"/>
    </row>
    <row r="481" spans="1:16" s="9" customFormat="1" x14ac:dyDescent="0.25">
      <c r="A481" s="64" t="s">
        <v>1782</v>
      </c>
      <c r="B481" s="65" t="s">
        <v>718</v>
      </c>
      <c r="C481" s="223"/>
      <c r="D481" s="66" t="s">
        <v>59</v>
      </c>
      <c r="E481" s="228">
        <v>1</v>
      </c>
      <c r="F481" s="147"/>
      <c r="G481" s="107"/>
      <c r="H481" s="107"/>
      <c r="I481" s="107"/>
      <c r="J481" s="148"/>
      <c r="K481" s="107"/>
      <c r="L481" s="107"/>
      <c r="M481" s="107"/>
      <c r="N481" s="107"/>
      <c r="O481" s="107"/>
      <c r="P481" s="107"/>
    </row>
    <row r="482" spans="1:16" s="9" customFormat="1" ht="52.8" x14ac:dyDescent="0.25">
      <c r="A482" s="64" t="s">
        <v>1783</v>
      </c>
      <c r="B482" s="193" t="s">
        <v>1297</v>
      </c>
      <c r="C482" s="223"/>
      <c r="D482" s="66" t="s">
        <v>59</v>
      </c>
      <c r="E482" s="228">
        <v>1</v>
      </c>
      <c r="F482" s="147"/>
      <c r="G482" s="107"/>
      <c r="H482" s="107"/>
      <c r="I482" s="107"/>
      <c r="J482" s="148"/>
      <c r="K482" s="107"/>
      <c r="L482" s="107"/>
      <c r="M482" s="107"/>
      <c r="N482" s="107"/>
      <c r="O482" s="107"/>
      <c r="P482" s="107"/>
    </row>
    <row r="483" spans="1:16" s="9" customFormat="1" x14ac:dyDescent="0.25">
      <c r="A483" s="200">
        <v>20</v>
      </c>
      <c r="B483" s="197" t="s">
        <v>1574</v>
      </c>
      <c r="C483" s="223"/>
      <c r="D483" s="66"/>
      <c r="E483" s="228"/>
      <c r="F483" s="147"/>
      <c r="G483" s="107"/>
      <c r="H483" s="107"/>
      <c r="I483" s="107"/>
      <c r="J483" s="148"/>
      <c r="K483" s="107"/>
      <c r="L483" s="107"/>
      <c r="M483" s="107"/>
      <c r="N483" s="107"/>
      <c r="O483" s="107"/>
      <c r="P483" s="107"/>
    </row>
    <row r="484" spans="1:16" s="9" customFormat="1" ht="26.4" x14ac:dyDescent="0.25">
      <c r="A484" s="64" t="s">
        <v>1784</v>
      </c>
      <c r="B484" s="65" t="s">
        <v>1547</v>
      </c>
      <c r="C484" s="223" t="s">
        <v>900</v>
      </c>
      <c r="D484" s="66" t="s">
        <v>56</v>
      </c>
      <c r="E484" s="228">
        <v>600</v>
      </c>
      <c r="F484" s="147"/>
      <c r="G484" s="107"/>
      <c r="H484" s="107"/>
      <c r="I484" s="107"/>
      <c r="J484" s="148"/>
      <c r="K484" s="107"/>
      <c r="L484" s="107"/>
      <c r="M484" s="107"/>
      <c r="N484" s="107"/>
      <c r="O484" s="107"/>
      <c r="P484" s="107"/>
    </row>
    <row r="485" spans="1:16" s="9" customFormat="1" x14ac:dyDescent="0.25">
      <c r="A485" s="64" t="s">
        <v>1785</v>
      </c>
      <c r="B485" s="65" t="s">
        <v>1548</v>
      </c>
      <c r="C485" s="223" t="s">
        <v>1549</v>
      </c>
      <c r="D485" s="66" t="s">
        <v>59</v>
      </c>
      <c r="E485" s="228">
        <v>1</v>
      </c>
      <c r="F485" s="147"/>
      <c r="G485" s="107"/>
      <c r="H485" s="107"/>
      <c r="I485" s="107"/>
      <c r="J485" s="148"/>
      <c r="K485" s="107"/>
      <c r="L485" s="107"/>
      <c r="M485" s="107"/>
      <c r="N485" s="107"/>
      <c r="O485" s="107"/>
      <c r="P485" s="107"/>
    </row>
    <row r="486" spans="1:16" s="9" customFormat="1" x14ac:dyDescent="0.25">
      <c r="A486" s="64" t="s">
        <v>1786</v>
      </c>
      <c r="B486" s="65" t="s">
        <v>1550</v>
      </c>
      <c r="C486" s="223" t="s">
        <v>1216</v>
      </c>
      <c r="D486" s="66" t="s">
        <v>59</v>
      </c>
      <c r="E486" s="228">
        <v>1</v>
      </c>
      <c r="F486" s="147"/>
      <c r="G486" s="107"/>
      <c r="H486" s="107"/>
      <c r="I486" s="107"/>
      <c r="J486" s="148"/>
      <c r="K486" s="107"/>
      <c r="L486" s="107"/>
      <c r="M486" s="107"/>
      <c r="N486" s="107"/>
      <c r="O486" s="107"/>
      <c r="P486" s="107"/>
    </row>
    <row r="487" spans="1:16" s="9" customFormat="1" x14ac:dyDescent="0.25">
      <c r="A487" s="64" t="s">
        <v>1787</v>
      </c>
      <c r="B487" s="65" t="s">
        <v>1551</v>
      </c>
      <c r="C487" s="223" t="s">
        <v>1478</v>
      </c>
      <c r="D487" s="66" t="s">
        <v>347</v>
      </c>
      <c r="E487" s="228">
        <v>10</v>
      </c>
      <c r="F487" s="147"/>
      <c r="G487" s="107"/>
      <c r="H487" s="107"/>
      <c r="I487" s="107"/>
      <c r="J487" s="148"/>
      <c r="K487" s="107"/>
      <c r="L487" s="107"/>
      <c r="M487" s="107"/>
      <c r="N487" s="107"/>
      <c r="O487" s="107"/>
      <c r="P487" s="107"/>
    </row>
    <row r="488" spans="1:16" s="9" customFormat="1" x14ac:dyDescent="0.25">
      <c r="A488" s="64" t="s">
        <v>1788</v>
      </c>
      <c r="B488" s="65" t="s">
        <v>1552</v>
      </c>
      <c r="C488" s="223" t="s">
        <v>1553</v>
      </c>
      <c r="D488" s="66" t="s">
        <v>347</v>
      </c>
      <c r="E488" s="228">
        <v>1</v>
      </c>
      <c r="F488" s="147"/>
      <c r="G488" s="107"/>
      <c r="H488" s="107"/>
      <c r="I488" s="107"/>
      <c r="J488" s="148"/>
      <c r="K488" s="107"/>
      <c r="L488" s="107"/>
      <c r="M488" s="107"/>
      <c r="N488" s="107"/>
      <c r="O488" s="107"/>
      <c r="P488" s="107"/>
    </row>
    <row r="489" spans="1:16" s="9" customFormat="1" x14ac:dyDescent="0.25">
      <c r="A489" s="64" t="s">
        <v>1789</v>
      </c>
      <c r="B489" s="65" t="s">
        <v>1554</v>
      </c>
      <c r="C489" s="223" t="s">
        <v>1555</v>
      </c>
      <c r="D489" s="66" t="s">
        <v>347</v>
      </c>
      <c r="E489" s="228">
        <v>1</v>
      </c>
      <c r="F489" s="147"/>
      <c r="G489" s="107"/>
      <c r="H489" s="107"/>
      <c r="I489" s="107"/>
      <c r="J489" s="148"/>
      <c r="K489" s="107"/>
      <c r="L489" s="107"/>
      <c r="M489" s="107"/>
      <c r="N489" s="107"/>
      <c r="O489" s="107"/>
      <c r="P489" s="107"/>
    </row>
    <row r="490" spans="1:16" s="9" customFormat="1" x14ac:dyDescent="0.25">
      <c r="A490" s="64" t="s">
        <v>1790</v>
      </c>
      <c r="B490" s="65" t="s">
        <v>1556</v>
      </c>
      <c r="C490" s="223"/>
      <c r="D490" s="66" t="s">
        <v>1473</v>
      </c>
      <c r="E490" s="228">
        <v>1</v>
      </c>
      <c r="F490" s="147"/>
      <c r="G490" s="107"/>
      <c r="H490" s="107"/>
      <c r="I490" s="107"/>
      <c r="J490" s="148"/>
      <c r="K490" s="107"/>
      <c r="L490" s="107"/>
      <c r="M490" s="107"/>
      <c r="N490" s="107"/>
      <c r="O490" s="107"/>
      <c r="P490" s="107"/>
    </row>
    <row r="491" spans="1:16" s="9" customFormat="1" x14ac:dyDescent="0.25">
      <c r="A491" s="64" t="s">
        <v>1791</v>
      </c>
      <c r="B491" s="65" t="s">
        <v>1557</v>
      </c>
      <c r="C491" s="223" t="s">
        <v>1558</v>
      </c>
      <c r="D491" s="66" t="s">
        <v>347</v>
      </c>
      <c r="E491" s="228">
        <v>10</v>
      </c>
      <c r="F491" s="147"/>
      <c r="G491" s="107"/>
      <c r="H491" s="107"/>
      <c r="I491" s="107"/>
      <c r="J491" s="148"/>
      <c r="K491" s="107"/>
      <c r="L491" s="107"/>
      <c r="M491" s="107"/>
      <c r="N491" s="107"/>
      <c r="O491" s="107"/>
      <c r="P491" s="107"/>
    </row>
    <row r="492" spans="1:16" s="9" customFormat="1" x14ac:dyDescent="0.25">
      <c r="A492" s="64" t="s">
        <v>1792</v>
      </c>
      <c r="B492" s="65" t="s">
        <v>1559</v>
      </c>
      <c r="C492" s="223"/>
      <c r="D492" s="66" t="s">
        <v>347</v>
      </c>
      <c r="E492" s="228">
        <v>5</v>
      </c>
      <c r="F492" s="147"/>
      <c r="G492" s="107"/>
      <c r="H492" s="107"/>
      <c r="I492" s="107"/>
      <c r="J492" s="148"/>
      <c r="K492" s="107"/>
      <c r="L492" s="107"/>
      <c r="M492" s="107"/>
      <c r="N492" s="107"/>
      <c r="O492" s="107"/>
      <c r="P492" s="107"/>
    </row>
    <row r="493" spans="1:16" s="9" customFormat="1" ht="26.4" x14ac:dyDescent="0.25">
      <c r="A493" s="64" t="s">
        <v>1793</v>
      </c>
      <c r="B493" s="65" t="s">
        <v>1562</v>
      </c>
      <c r="C493" s="223" t="s">
        <v>1563</v>
      </c>
      <c r="D493" s="66" t="s">
        <v>347</v>
      </c>
      <c r="E493" s="228">
        <v>1</v>
      </c>
      <c r="F493" s="147"/>
      <c r="G493" s="107"/>
      <c r="H493" s="107"/>
      <c r="I493" s="107"/>
      <c r="J493" s="148"/>
      <c r="K493" s="107"/>
      <c r="L493" s="107"/>
      <c r="M493" s="107"/>
      <c r="N493" s="107"/>
      <c r="O493" s="107"/>
      <c r="P493" s="107"/>
    </row>
    <row r="494" spans="1:16" s="9" customFormat="1" x14ac:dyDescent="0.25">
      <c r="A494" s="64" t="s">
        <v>1794</v>
      </c>
      <c r="B494" s="65" t="s">
        <v>1232</v>
      </c>
      <c r="C494" s="223" t="s">
        <v>858</v>
      </c>
      <c r="D494" s="66" t="s">
        <v>347</v>
      </c>
      <c r="E494" s="228">
        <v>1</v>
      </c>
      <c r="F494" s="147"/>
      <c r="G494" s="107"/>
      <c r="H494" s="107"/>
      <c r="I494" s="107"/>
      <c r="J494" s="148"/>
      <c r="K494" s="107"/>
      <c r="L494" s="107"/>
      <c r="M494" s="107"/>
      <c r="N494" s="107"/>
      <c r="O494" s="107"/>
      <c r="P494" s="107"/>
    </row>
    <row r="495" spans="1:16" s="9" customFormat="1" x14ac:dyDescent="0.25">
      <c r="A495" s="64" t="s">
        <v>1795</v>
      </c>
      <c r="B495" s="65" t="s">
        <v>1490</v>
      </c>
      <c r="C495" s="223" t="s">
        <v>1491</v>
      </c>
      <c r="D495" s="66" t="s">
        <v>347</v>
      </c>
      <c r="E495" s="228">
        <v>1</v>
      </c>
      <c r="F495" s="147"/>
      <c r="G495" s="107"/>
      <c r="H495" s="107"/>
      <c r="I495" s="107"/>
      <c r="J495" s="148"/>
      <c r="K495" s="107"/>
      <c r="L495" s="107"/>
      <c r="M495" s="107"/>
      <c r="N495" s="107"/>
      <c r="O495" s="107"/>
      <c r="P495" s="107"/>
    </row>
    <row r="496" spans="1:16" s="9" customFormat="1" ht="26.4" x14ac:dyDescent="0.25">
      <c r="A496" s="64" t="s">
        <v>1796</v>
      </c>
      <c r="B496" s="65" t="s">
        <v>1488</v>
      </c>
      <c r="C496" s="223" t="s">
        <v>1566</v>
      </c>
      <c r="D496" s="66" t="s">
        <v>347</v>
      </c>
      <c r="E496" s="228">
        <v>1</v>
      </c>
      <c r="F496" s="147"/>
      <c r="G496" s="107"/>
      <c r="H496" s="107"/>
      <c r="I496" s="107"/>
      <c r="J496" s="148"/>
      <c r="K496" s="107"/>
      <c r="L496" s="107"/>
      <c r="M496" s="107"/>
      <c r="N496" s="107"/>
      <c r="O496" s="107"/>
      <c r="P496" s="107"/>
    </row>
    <row r="497" spans="1:16" s="9" customFormat="1" x14ac:dyDescent="0.25">
      <c r="A497" s="64" t="s">
        <v>1797</v>
      </c>
      <c r="B497" s="65" t="s">
        <v>1567</v>
      </c>
      <c r="C497" s="223"/>
      <c r="D497" s="66" t="s">
        <v>56</v>
      </c>
      <c r="E497" s="228">
        <v>50</v>
      </c>
      <c r="F497" s="147"/>
      <c r="G497" s="107"/>
      <c r="H497" s="107"/>
      <c r="I497" s="107"/>
      <c r="J497" s="148"/>
      <c r="K497" s="107"/>
      <c r="L497" s="107"/>
      <c r="M497" s="107"/>
      <c r="N497" s="107"/>
      <c r="O497" s="107"/>
      <c r="P497" s="107"/>
    </row>
    <row r="498" spans="1:16" s="9" customFormat="1" x14ac:dyDescent="0.25">
      <c r="A498" s="64" t="s">
        <v>1798</v>
      </c>
      <c r="B498" s="65" t="s">
        <v>1570</v>
      </c>
      <c r="C498" s="223"/>
      <c r="D498" s="66" t="s">
        <v>56</v>
      </c>
      <c r="E498" s="228">
        <v>10</v>
      </c>
      <c r="F498" s="147"/>
      <c r="G498" s="107"/>
      <c r="H498" s="107"/>
      <c r="I498" s="107"/>
      <c r="J498" s="148"/>
      <c r="K498" s="107"/>
      <c r="L498" s="107"/>
      <c r="M498" s="107"/>
      <c r="N498" s="107"/>
      <c r="O498" s="107"/>
      <c r="P498" s="107"/>
    </row>
    <row r="499" spans="1:16" s="9" customFormat="1" x14ac:dyDescent="0.25">
      <c r="A499" s="64" t="s">
        <v>1799</v>
      </c>
      <c r="B499" s="65" t="s">
        <v>1571</v>
      </c>
      <c r="C499" s="223" t="s">
        <v>1572</v>
      </c>
      <c r="D499" s="66" t="s">
        <v>1176</v>
      </c>
      <c r="E499" s="228">
        <v>100</v>
      </c>
      <c r="F499" s="147"/>
      <c r="G499" s="107"/>
      <c r="H499" s="107"/>
      <c r="I499" s="107"/>
      <c r="J499" s="148"/>
      <c r="K499" s="107"/>
      <c r="L499" s="107"/>
      <c r="M499" s="107"/>
      <c r="N499" s="107"/>
      <c r="O499" s="107"/>
      <c r="P499" s="107"/>
    </row>
    <row r="500" spans="1:16" s="9" customFormat="1" x14ac:dyDescent="0.25">
      <c r="A500" s="64" t="s">
        <v>1800</v>
      </c>
      <c r="B500" s="65" t="s">
        <v>718</v>
      </c>
      <c r="C500" s="223"/>
      <c r="D500" s="66" t="s">
        <v>59</v>
      </c>
      <c r="E500" s="228">
        <v>1</v>
      </c>
      <c r="F500" s="147"/>
      <c r="G500" s="107"/>
      <c r="H500" s="107"/>
      <c r="I500" s="107"/>
      <c r="J500" s="148"/>
      <c r="K500" s="107"/>
      <c r="L500" s="107"/>
      <c r="M500" s="107"/>
      <c r="N500" s="107"/>
      <c r="O500" s="107"/>
      <c r="P500" s="107"/>
    </row>
    <row r="501" spans="1:16" s="9" customFormat="1" ht="52.8" x14ac:dyDescent="0.25">
      <c r="A501" s="64" t="s">
        <v>1801</v>
      </c>
      <c r="B501" s="193" t="s">
        <v>1297</v>
      </c>
      <c r="C501" s="223"/>
      <c r="D501" s="66" t="s">
        <v>59</v>
      </c>
      <c r="E501" s="228">
        <v>1</v>
      </c>
      <c r="F501" s="147"/>
      <c r="G501" s="107"/>
      <c r="H501" s="107"/>
      <c r="I501" s="107"/>
      <c r="J501" s="148"/>
      <c r="K501" s="107"/>
      <c r="L501" s="107"/>
      <c r="M501" s="107"/>
      <c r="N501" s="107"/>
      <c r="O501" s="107"/>
      <c r="P501" s="107"/>
    </row>
    <row r="502" spans="1:16" s="9" customFormat="1" x14ac:dyDescent="0.25">
      <c r="A502" s="200">
        <v>21</v>
      </c>
      <c r="B502" s="197" t="s">
        <v>1575</v>
      </c>
      <c r="C502" s="223"/>
      <c r="D502" s="66"/>
      <c r="E502" s="228"/>
      <c r="F502" s="147"/>
      <c r="G502" s="107"/>
      <c r="H502" s="107"/>
      <c r="I502" s="107"/>
      <c r="J502" s="148"/>
      <c r="K502" s="107"/>
      <c r="L502" s="107"/>
      <c r="M502" s="107"/>
      <c r="N502" s="107"/>
      <c r="O502" s="107"/>
      <c r="P502" s="107"/>
    </row>
    <row r="503" spans="1:16" s="9" customFormat="1" ht="66" x14ac:dyDescent="0.25">
      <c r="A503" s="64" t="s">
        <v>1802</v>
      </c>
      <c r="B503" s="65" t="s">
        <v>1614</v>
      </c>
      <c r="C503" s="223" t="s">
        <v>1576</v>
      </c>
      <c r="D503" s="66" t="s">
        <v>59</v>
      </c>
      <c r="E503" s="228">
        <v>3</v>
      </c>
      <c r="F503" s="147"/>
      <c r="G503" s="107"/>
      <c r="H503" s="107"/>
      <c r="I503" s="107"/>
      <c r="J503" s="148"/>
      <c r="K503" s="107"/>
      <c r="L503" s="107"/>
      <c r="M503" s="107"/>
      <c r="N503" s="107"/>
      <c r="O503" s="107"/>
      <c r="P503" s="107"/>
    </row>
    <row r="504" spans="1:16" s="9" customFormat="1" x14ac:dyDescent="0.25">
      <c r="A504" s="64" t="s">
        <v>1803</v>
      </c>
      <c r="B504" s="65" t="s">
        <v>1577</v>
      </c>
      <c r="C504" s="223" t="s">
        <v>1216</v>
      </c>
      <c r="D504" s="66" t="s">
        <v>59</v>
      </c>
      <c r="E504" s="228">
        <v>3</v>
      </c>
      <c r="F504" s="147"/>
      <c r="G504" s="107"/>
      <c r="H504" s="107"/>
      <c r="I504" s="107"/>
      <c r="J504" s="148"/>
      <c r="K504" s="107"/>
      <c r="L504" s="107"/>
      <c r="M504" s="107"/>
      <c r="N504" s="107"/>
      <c r="O504" s="107"/>
      <c r="P504" s="107"/>
    </row>
    <row r="505" spans="1:16" s="9" customFormat="1" ht="52.8" x14ac:dyDescent="0.25">
      <c r="A505" s="64" t="s">
        <v>1804</v>
      </c>
      <c r="B505" s="193" t="s">
        <v>1297</v>
      </c>
      <c r="C505" s="223"/>
      <c r="D505" s="66" t="s">
        <v>59</v>
      </c>
      <c r="E505" s="228">
        <v>3</v>
      </c>
      <c r="F505" s="147"/>
      <c r="G505" s="107"/>
      <c r="H505" s="107"/>
      <c r="I505" s="107"/>
      <c r="J505" s="148"/>
      <c r="K505" s="107"/>
      <c r="L505" s="107"/>
      <c r="M505" s="107"/>
      <c r="N505" s="107"/>
      <c r="O505" s="107"/>
      <c r="P505" s="107"/>
    </row>
    <row r="506" spans="1:16" s="9" customFormat="1" ht="26.4" x14ac:dyDescent="0.25">
      <c r="A506" s="200">
        <v>22</v>
      </c>
      <c r="B506" s="197" t="s">
        <v>1578</v>
      </c>
      <c r="C506" s="223"/>
      <c r="D506" s="66"/>
      <c r="E506" s="228"/>
      <c r="F506" s="147"/>
      <c r="G506" s="107"/>
      <c r="H506" s="107"/>
      <c r="I506" s="107"/>
      <c r="J506" s="148"/>
      <c r="K506" s="107"/>
      <c r="L506" s="107"/>
      <c r="M506" s="107"/>
      <c r="N506" s="107"/>
      <c r="O506" s="107"/>
      <c r="P506" s="107"/>
    </row>
    <row r="507" spans="1:16" s="9" customFormat="1" ht="52.8" x14ac:dyDescent="0.25">
      <c r="A507" s="64" t="s">
        <v>1805</v>
      </c>
      <c r="B507" s="375" t="s">
        <v>2832</v>
      </c>
      <c r="C507" s="390" t="s">
        <v>2833</v>
      </c>
      <c r="D507" s="391" t="s">
        <v>347</v>
      </c>
      <c r="E507" s="392">
        <v>1</v>
      </c>
      <c r="F507" s="147"/>
      <c r="G507" s="107"/>
      <c r="H507" s="107"/>
      <c r="I507" s="107"/>
      <c r="J507" s="148"/>
      <c r="K507" s="107"/>
      <c r="L507" s="107"/>
      <c r="M507" s="107"/>
      <c r="N507" s="107"/>
      <c r="O507" s="107"/>
      <c r="P507" s="107"/>
    </row>
    <row r="508" spans="1:16" s="165" customFormat="1" x14ac:dyDescent="0.25">
      <c r="A508" s="64" t="s">
        <v>1806</v>
      </c>
      <c r="B508" s="387" t="s">
        <v>2801</v>
      </c>
      <c r="C508" s="387" t="s">
        <v>2802</v>
      </c>
      <c r="D508" s="386" t="s">
        <v>347</v>
      </c>
      <c r="E508" s="392">
        <v>1</v>
      </c>
      <c r="F508" s="147"/>
      <c r="G508" s="107"/>
      <c r="H508" s="107"/>
      <c r="I508" s="107"/>
      <c r="J508" s="148"/>
      <c r="K508" s="107"/>
      <c r="L508" s="107"/>
      <c r="M508" s="107"/>
      <c r="N508" s="107"/>
      <c r="O508" s="107"/>
      <c r="P508" s="107"/>
    </row>
    <row r="509" spans="1:16" s="165" customFormat="1" x14ac:dyDescent="0.25">
      <c r="A509" s="64" t="s">
        <v>1807</v>
      </c>
      <c r="B509" s="387" t="s">
        <v>2801</v>
      </c>
      <c r="C509" s="387" t="s">
        <v>2803</v>
      </c>
      <c r="D509" s="386" t="s">
        <v>347</v>
      </c>
      <c r="E509" s="392">
        <v>1</v>
      </c>
      <c r="F509" s="147"/>
      <c r="G509" s="107"/>
      <c r="H509" s="107"/>
      <c r="I509" s="107"/>
      <c r="J509" s="148"/>
      <c r="K509" s="107"/>
      <c r="L509" s="107"/>
      <c r="M509" s="107"/>
      <c r="N509" s="107"/>
      <c r="O509" s="107"/>
      <c r="P509" s="107"/>
    </row>
    <row r="510" spans="1:16" s="165" customFormat="1" x14ac:dyDescent="0.25">
      <c r="A510" s="64" t="s">
        <v>1808</v>
      </c>
      <c r="B510" s="387" t="s">
        <v>2805</v>
      </c>
      <c r="C510" s="387" t="s">
        <v>2804</v>
      </c>
      <c r="D510" s="386" t="s">
        <v>347</v>
      </c>
      <c r="E510" s="392">
        <v>1</v>
      </c>
      <c r="F510" s="147"/>
      <c r="G510" s="107"/>
      <c r="H510" s="107"/>
      <c r="I510" s="107"/>
      <c r="J510" s="148"/>
      <c r="K510" s="107"/>
      <c r="L510" s="107"/>
      <c r="M510" s="107"/>
      <c r="N510" s="107"/>
      <c r="O510" s="107"/>
      <c r="P510" s="107"/>
    </row>
    <row r="511" spans="1:16" s="9" customFormat="1" ht="26.4" x14ac:dyDescent="0.25">
      <c r="A511" s="64" t="s">
        <v>1809</v>
      </c>
      <c r="B511" s="375" t="s">
        <v>1242</v>
      </c>
      <c r="C511" s="390" t="s">
        <v>2834</v>
      </c>
      <c r="D511" s="391" t="s">
        <v>56</v>
      </c>
      <c r="E511" s="392">
        <v>15</v>
      </c>
      <c r="F511" s="147"/>
      <c r="G511" s="107"/>
      <c r="H511" s="107"/>
      <c r="I511" s="107"/>
      <c r="J511" s="148"/>
      <c r="K511" s="107"/>
      <c r="L511" s="107"/>
      <c r="M511" s="107"/>
      <c r="N511" s="107"/>
      <c r="O511" s="107"/>
      <c r="P511" s="107"/>
    </row>
    <row r="512" spans="1:16" s="9" customFormat="1" ht="26.4" x14ac:dyDescent="0.25">
      <c r="A512" s="64" t="s">
        <v>1810</v>
      </c>
      <c r="B512" s="65" t="s">
        <v>1242</v>
      </c>
      <c r="C512" s="223" t="s">
        <v>1275</v>
      </c>
      <c r="D512" s="66" t="s">
        <v>56</v>
      </c>
      <c r="E512" s="228">
        <v>6</v>
      </c>
      <c r="F512" s="147"/>
      <c r="G512" s="107"/>
      <c r="H512" s="107"/>
      <c r="I512" s="107"/>
      <c r="J512" s="148"/>
      <c r="K512" s="107"/>
      <c r="L512" s="107"/>
      <c r="M512" s="107"/>
      <c r="N512" s="107"/>
      <c r="O512" s="107"/>
      <c r="P512" s="107"/>
    </row>
    <row r="513" spans="1:16" s="9" customFormat="1" ht="26.4" x14ac:dyDescent="0.25">
      <c r="A513" s="64" t="s">
        <v>1811</v>
      </c>
      <c r="B513" s="65" t="s">
        <v>1242</v>
      </c>
      <c r="C513" s="223" t="s">
        <v>1268</v>
      </c>
      <c r="D513" s="66" t="s">
        <v>56</v>
      </c>
      <c r="E513" s="228">
        <v>35</v>
      </c>
      <c r="F513" s="147"/>
      <c r="G513" s="107"/>
      <c r="H513" s="107"/>
      <c r="I513" s="107"/>
      <c r="J513" s="148"/>
      <c r="K513" s="107"/>
      <c r="L513" s="107"/>
      <c r="M513" s="107"/>
      <c r="N513" s="107"/>
      <c r="O513" s="107"/>
      <c r="P513" s="107"/>
    </row>
    <row r="514" spans="1:16" s="9" customFormat="1" ht="26.4" x14ac:dyDescent="0.25">
      <c r="A514" s="64" t="s">
        <v>1812</v>
      </c>
      <c r="B514" s="65" t="s">
        <v>1242</v>
      </c>
      <c r="C514" s="223" t="s">
        <v>1244</v>
      </c>
      <c r="D514" s="66" t="s">
        <v>56</v>
      </c>
      <c r="E514" s="228">
        <v>9</v>
      </c>
      <c r="F514" s="147"/>
      <c r="G514" s="107"/>
      <c r="H514" s="107"/>
      <c r="I514" s="107"/>
      <c r="J514" s="148"/>
      <c r="K514" s="107"/>
      <c r="L514" s="107"/>
      <c r="M514" s="107"/>
      <c r="N514" s="107"/>
      <c r="O514" s="107"/>
      <c r="P514" s="107"/>
    </row>
    <row r="515" spans="1:16" s="9" customFormat="1" ht="26.4" x14ac:dyDescent="0.25">
      <c r="A515" s="64" t="s">
        <v>1813</v>
      </c>
      <c r="B515" s="65" t="s">
        <v>1242</v>
      </c>
      <c r="C515" s="223" t="s">
        <v>1449</v>
      </c>
      <c r="D515" s="66" t="s">
        <v>56</v>
      </c>
      <c r="E515" s="228">
        <v>90</v>
      </c>
      <c r="F515" s="147"/>
      <c r="G515" s="107"/>
      <c r="H515" s="107"/>
      <c r="I515" s="107"/>
      <c r="J515" s="148"/>
      <c r="K515" s="107"/>
      <c r="L515" s="107"/>
      <c r="M515" s="107"/>
      <c r="N515" s="107"/>
      <c r="O515" s="107"/>
      <c r="P515" s="107"/>
    </row>
    <row r="516" spans="1:16" s="9" customFormat="1" ht="26.4" x14ac:dyDescent="0.25">
      <c r="A516" s="64" t="s">
        <v>1814</v>
      </c>
      <c r="B516" s="65" t="s">
        <v>1245</v>
      </c>
      <c r="C516" s="223" t="s">
        <v>1489</v>
      </c>
      <c r="D516" s="66" t="s">
        <v>56</v>
      </c>
      <c r="E516" s="228">
        <v>6</v>
      </c>
      <c r="F516" s="147"/>
      <c r="G516" s="107"/>
      <c r="H516" s="107"/>
      <c r="I516" s="107"/>
      <c r="J516" s="148"/>
      <c r="K516" s="107"/>
      <c r="L516" s="107"/>
      <c r="M516" s="107"/>
      <c r="N516" s="107"/>
      <c r="O516" s="107"/>
      <c r="P516" s="107"/>
    </row>
    <row r="517" spans="1:16" s="9" customFormat="1" ht="26.4" x14ac:dyDescent="0.25">
      <c r="A517" s="64" t="s">
        <v>1815</v>
      </c>
      <c r="B517" s="65" t="s">
        <v>1451</v>
      </c>
      <c r="C517" s="223" t="s">
        <v>1465</v>
      </c>
      <c r="D517" s="66" t="s">
        <v>56</v>
      </c>
      <c r="E517" s="228">
        <v>6</v>
      </c>
      <c r="F517" s="147"/>
      <c r="G517" s="107"/>
      <c r="H517" s="107"/>
      <c r="I517" s="107"/>
      <c r="J517" s="148"/>
      <c r="K517" s="107"/>
      <c r="L517" s="107"/>
      <c r="M517" s="107"/>
      <c r="N517" s="107"/>
      <c r="O517" s="107"/>
      <c r="P517" s="107"/>
    </row>
    <row r="518" spans="1:16" s="9" customFormat="1" ht="26.4" x14ac:dyDescent="0.25">
      <c r="A518" s="64" t="s">
        <v>1816</v>
      </c>
      <c r="B518" s="65" t="s">
        <v>1451</v>
      </c>
      <c r="C518" s="223" t="s">
        <v>1452</v>
      </c>
      <c r="D518" s="66" t="s">
        <v>56</v>
      </c>
      <c r="E518" s="228">
        <v>35</v>
      </c>
      <c r="F518" s="147"/>
      <c r="G518" s="107"/>
      <c r="H518" s="107"/>
      <c r="I518" s="107"/>
      <c r="J518" s="148"/>
      <c r="K518" s="107"/>
      <c r="L518" s="107"/>
      <c r="M518" s="107"/>
      <c r="N518" s="107"/>
      <c r="O518" s="107"/>
      <c r="P518" s="107"/>
    </row>
    <row r="519" spans="1:16" s="9" customFormat="1" ht="26.4" x14ac:dyDescent="0.25">
      <c r="A519" s="64" t="s">
        <v>1817</v>
      </c>
      <c r="B519" s="65" t="s">
        <v>1451</v>
      </c>
      <c r="C519" s="223" t="s">
        <v>1453</v>
      </c>
      <c r="D519" s="66" t="s">
        <v>56</v>
      </c>
      <c r="E519" s="228">
        <v>9</v>
      </c>
      <c r="F519" s="147"/>
      <c r="G519" s="107"/>
      <c r="H519" s="107"/>
      <c r="I519" s="107"/>
      <c r="J519" s="148"/>
      <c r="K519" s="107"/>
      <c r="L519" s="107"/>
      <c r="M519" s="107"/>
      <c r="N519" s="107"/>
      <c r="O519" s="107"/>
      <c r="P519" s="107"/>
    </row>
    <row r="520" spans="1:16" s="9" customFormat="1" ht="26.4" x14ac:dyDescent="0.25">
      <c r="A520" s="64" t="s">
        <v>1818</v>
      </c>
      <c r="B520" s="65" t="s">
        <v>1451</v>
      </c>
      <c r="C520" s="223" t="s">
        <v>1454</v>
      </c>
      <c r="D520" s="66" t="s">
        <v>56</v>
      </c>
      <c r="E520" s="228">
        <v>90</v>
      </c>
      <c r="F520" s="147"/>
      <c r="G520" s="107"/>
      <c r="H520" s="107"/>
      <c r="I520" s="107"/>
      <c r="J520" s="148"/>
      <c r="K520" s="107"/>
      <c r="L520" s="107"/>
      <c r="M520" s="107"/>
      <c r="N520" s="107"/>
      <c r="O520" s="107"/>
      <c r="P520" s="107"/>
    </row>
    <row r="521" spans="1:16" s="165" customFormat="1" x14ac:dyDescent="0.25">
      <c r="A521" s="64" t="s">
        <v>1819</v>
      </c>
      <c r="B521" s="385" t="s">
        <v>1232</v>
      </c>
      <c r="C521" s="385" t="s">
        <v>856</v>
      </c>
      <c r="D521" s="386" t="s">
        <v>347</v>
      </c>
      <c r="E521" s="383">
        <v>1</v>
      </c>
      <c r="F521" s="147"/>
      <c r="G521" s="107"/>
      <c r="H521" s="107"/>
      <c r="I521" s="107"/>
      <c r="J521" s="148"/>
      <c r="K521" s="107"/>
      <c r="L521" s="107"/>
      <c r="M521" s="107"/>
      <c r="N521" s="107"/>
      <c r="O521" s="107"/>
      <c r="P521" s="107"/>
    </row>
    <row r="522" spans="1:16" s="9" customFormat="1" x14ac:dyDescent="0.25">
      <c r="A522" s="64" t="s">
        <v>2835</v>
      </c>
      <c r="B522" s="65" t="s">
        <v>1232</v>
      </c>
      <c r="C522" s="223" t="s">
        <v>879</v>
      </c>
      <c r="D522" s="66" t="s">
        <v>347</v>
      </c>
      <c r="E522" s="228">
        <v>1</v>
      </c>
      <c r="F522" s="147"/>
      <c r="G522" s="107"/>
      <c r="H522" s="107"/>
      <c r="I522" s="107"/>
      <c r="J522" s="148"/>
      <c r="K522" s="107"/>
      <c r="L522" s="107"/>
      <c r="M522" s="107"/>
      <c r="N522" s="107"/>
      <c r="O522" s="107"/>
      <c r="P522" s="107"/>
    </row>
    <row r="523" spans="1:16" s="9" customFormat="1" x14ac:dyDescent="0.25">
      <c r="A523" s="64" t="s">
        <v>2836</v>
      </c>
      <c r="B523" s="65" t="s">
        <v>1232</v>
      </c>
      <c r="C523" s="223" t="s">
        <v>926</v>
      </c>
      <c r="D523" s="66" t="s">
        <v>347</v>
      </c>
      <c r="E523" s="228">
        <v>1</v>
      </c>
      <c r="F523" s="147"/>
      <c r="G523" s="107"/>
      <c r="H523" s="107"/>
      <c r="I523" s="107"/>
      <c r="J523" s="148"/>
      <c r="K523" s="107"/>
      <c r="L523" s="107"/>
      <c r="M523" s="107"/>
      <c r="N523" s="107"/>
      <c r="O523" s="107"/>
      <c r="P523" s="107"/>
    </row>
    <row r="524" spans="1:16" s="9" customFormat="1" x14ac:dyDescent="0.25">
      <c r="A524" s="64" t="s">
        <v>2837</v>
      </c>
      <c r="B524" s="65" t="s">
        <v>1232</v>
      </c>
      <c r="C524" s="223" t="s">
        <v>893</v>
      </c>
      <c r="D524" s="66" t="s">
        <v>347</v>
      </c>
      <c r="E524" s="228">
        <v>1</v>
      </c>
      <c r="F524" s="147"/>
      <c r="G524" s="107"/>
      <c r="H524" s="107"/>
      <c r="I524" s="107"/>
      <c r="J524" s="148"/>
      <c r="K524" s="107"/>
      <c r="L524" s="107"/>
      <c r="M524" s="107"/>
      <c r="N524" s="107"/>
      <c r="O524" s="107"/>
      <c r="P524" s="107"/>
    </row>
    <row r="525" spans="1:16" s="9" customFormat="1" x14ac:dyDescent="0.25">
      <c r="A525" s="64" t="s">
        <v>2838</v>
      </c>
      <c r="B525" s="375" t="s">
        <v>1490</v>
      </c>
      <c r="C525" s="390" t="s">
        <v>856</v>
      </c>
      <c r="D525" s="391" t="s">
        <v>347</v>
      </c>
      <c r="E525" s="392">
        <v>1</v>
      </c>
      <c r="F525" s="147"/>
      <c r="G525" s="107"/>
      <c r="H525" s="107"/>
      <c r="I525" s="107"/>
      <c r="J525" s="148"/>
      <c r="K525" s="107"/>
      <c r="L525" s="107"/>
      <c r="M525" s="107"/>
      <c r="N525" s="107"/>
      <c r="O525" s="107"/>
      <c r="P525" s="107"/>
    </row>
    <row r="526" spans="1:16" s="9" customFormat="1" x14ac:dyDescent="0.25">
      <c r="A526" s="64" t="s">
        <v>2839</v>
      </c>
      <c r="B526" s="65" t="s">
        <v>1490</v>
      </c>
      <c r="C526" s="223" t="s">
        <v>879</v>
      </c>
      <c r="D526" s="66" t="s">
        <v>347</v>
      </c>
      <c r="E526" s="228">
        <v>2</v>
      </c>
      <c r="F526" s="147"/>
      <c r="G526" s="107"/>
      <c r="H526" s="107"/>
      <c r="I526" s="107"/>
      <c r="J526" s="148"/>
      <c r="K526" s="107"/>
      <c r="L526" s="107"/>
      <c r="M526" s="107"/>
      <c r="N526" s="107"/>
      <c r="O526" s="107"/>
      <c r="P526" s="107"/>
    </row>
    <row r="527" spans="1:16" s="9" customFormat="1" x14ac:dyDescent="0.25">
      <c r="A527" s="64" t="s">
        <v>2840</v>
      </c>
      <c r="B527" s="65" t="s">
        <v>1490</v>
      </c>
      <c r="C527" s="223" t="s">
        <v>926</v>
      </c>
      <c r="D527" s="66" t="s">
        <v>347</v>
      </c>
      <c r="E527" s="228">
        <v>1</v>
      </c>
      <c r="F527" s="147"/>
      <c r="G527" s="107"/>
      <c r="H527" s="107"/>
      <c r="I527" s="107"/>
      <c r="J527" s="148"/>
      <c r="K527" s="107"/>
      <c r="L527" s="107"/>
      <c r="M527" s="107"/>
      <c r="N527" s="107"/>
      <c r="O527" s="107"/>
      <c r="P527" s="107"/>
    </row>
    <row r="528" spans="1:16" s="9" customFormat="1" x14ac:dyDescent="0.25">
      <c r="A528" s="64" t="s">
        <v>2841</v>
      </c>
      <c r="B528" s="65" t="s">
        <v>718</v>
      </c>
      <c r="C528" s="223"/>
      <c r="D528" s="66" t="s">
        <v>59</v>
      </c>
      <c r="E528" s="228">
        <v>1</v>
      </c>
      <c r="F528" s="147"/>
      <c r="G528" s="107"/>
      <c r="H528" s="107"/>
      <c r="I528" s="107"/>
      <c r="J528" s="148"/>
      <c r="K528" s="107"/>
      <c r="L528" s="107"/>
      <c r="M528" s="107"/>
      <c r="N528" s="107"/>
      <c r="O528" s="107"/>
      <c r="P528" s="107"/>
    </row>
    <row r="529" spans="1:16" s="9" customFormat="1" ht="52.8" x14ac:dyDescent="0.25">
      <c r="A529" s="64" t="s">
        <v>2842</v>
      </c>
      <c r="B529" s="193" t="s">
        <v>1297</v>
      </c>
      <c r="C529" s="223"/>
      <c r="D529" s="66" t="s">
        <v>59</v>
      </c>
      <c r="E529" s="228">
        <v>1</v>
      </c>
      <c r="F529" s="147"/>
      <c r="G529" s="107"/>
      <c r="H529" s="107"/>
      <c r="I529" s="107"/>
      <c r="J529" s="148"/>
      <c r="K529" s="107"/>
      <c r="L529" s="107"/>
      <c r="M529" s="107"/>
      <c r="N529" s="107"/>
      <c r="O529" s="107"/>
      <c r="P529" s="107"/>
    </row>
    <row r="530" spans="1:16" s="9" customFormat="1" x14ac:dyDescent="0.25">
      <c r="A530" s="200">
        <v>23</v>
      </c>
      <c r="B530" s="197" t="s">
        <v>1579</v>
      </c>
      <c r="C530" s="223"/>
      <c r="D530" s="66"/>
      <c r="E530" s="228"/>
      <c r="F530" s="147"/>
      <c r="G530" s="107"/>
      <c r="H530" s="107"/>
      <c r="I530" s="107"/>
      <c r="J530" s="148"/>
      <c r="K530" s="107"/>
      <c r="L530" s="107"/>
      <c r="M530" s="107"/>
      <c r="N530" s="107"/>
      <c r="O530" s="107"/>
      <c r="P530" s="107"/>
    </row>
    <row r="531" spans="1:16" s="156" customFormat="1" ht="39.6" x14ac:dyDescent="0.25">
      <c r="A531" s="331" t="s">
        <v>1820</v>
      </c>
      <c r="B531" s="249" t="s">
        <v>1615</v>
      </c>
      <c r="C531" s="244" t="s">
        <v>1580</v>
      </c>
      <c r="D531" s="245" t="s">
        <v>347</v>
      </c>
      <c r="E531" s="332">
        <v>5</v>
      </c>
      <c r="F531" s="309"/>
      <c r="G531" s="296"/>
      <c r="H531" s="296"/>
      <c r="I531" s="296"/>
      <c r="J531" s="310"/>
      <c r="K531" s="296"/>
      <c r="L531" s="296"/>
      <c r="M531" s="296"/>
      <c r="N531" s="296"/>
      <c r="O531" s="296"/>
      <c r="P531" s="296"/>
    </row>
    <row r="532" spans="1:16" s="156" customFormat="1" x14ac:dyDescent="0.25">
      <c r="A532" s="331" t="s">
        <v>1821</v>
      </c>
      <c r="B532" s="249" t="s">
        <v>2612</v>
      </c>
      <c r="C532" s="244" t="s">
        <v>1581</v>
      </c>
      <c r="D532" s="245" t="s">
        <v>347</v>
      </c>
      <c r="E532" s="332">
        <v>1</v>
      </c>
      <c r="F532" s="309"/>
      <c r="G532" s="296"/>
      <c r="H532" s="296"/>
      <c r="I532" s="296"/>
      <c r="J532" s="310"/>
      <c r="K532" s="296"/>
      <c r="L532" s="296"/>
      <c r="M532" s="296"/>
      <c r="N532" s="296"/>
      <c r="O532" s="296"/>
      <c r="P532" s="296"/>
    </row>
    <row r="533" spans="1:16" s="156" customFormat="1" x14ac:dyDescent="0.25">
      <c r="A533" s="331" t="s">
        <v>1822</v>
      </c>
      <c r="B533" s="249" t="s">
        <v>1582</v>
      </c>
      <c r="C533" s="244" t="s">
        <v>1583</v>
      </c>
      <c r="D533" s="245" t="s">
        <v>347</v>
      </c>
      <c r="E533" s="332">
        <v>1</v>
      </c>
      <c r="F533" s="309"/>
      <c r="G533" s="296"/>
      <c r="H533" s="296"/>
      <c r="I533" s="296"/>
      <c r="J533" s="310"/>
      <c r="K533" s="296"/>
      <c r="L533" s="296"/>
      <c r="M533" s="296"/>
      <c r="N533" s="296"/>
      <c r="O533" s="296"/>
      <c r="P533" s="296"/>
    </row>
    <row r="534" spans="1:16" s="156" customFormat="1" ht="39.6" x14ac:dyDescent="0.25">
      <c r="A534" s="331" t="s">
        <v>1823</v>
      </c>
      <c r="B534" s="249" t="s">
        <v>2614</v>
      </c>
      <c r="C534" s="244" t="s">
        <v>1584</v>
      </c>
      <c r="D534" s="245" t="s">
        <v>59</v>
      </c>
      <c r="E534" s="332">
        <v>1</v>
      </c>
      <c r="F534" s="309"/>
      <c r="G534" s="296"/>
      <c r="H534" s="296"/>
      <c r="I534" s="296"/>
      <c r="J534" s="310"/>
      <c r="K534" s="296"/>
      <c r="L534" s="296"/>
      <c r="M534" s="296"/>
      <c r="N534" s="296"/>
      <c r="O534" s="296"/>
      <c r="P534" s="296"/>
    </row>
    <row r="535" spans="1:16" s="156" customFormat="1" x14ac:dyDescent="0.25">
      <c r="A535" s="331" t="s">
        <v>1824</v>
      </c>
      <c r="B535" s="249" t="s">
        <v>1585</v>
      </c>
      <c r="C535" s="244" t="s">
        <v>1586</v>
      </c>
      <c r="D535" s="245" t="s">
        <v>59</v>
      </c>
      <c r="E535" s="332">
        <v>1</v>
      </c>
      <c r="F535" s="309"/>
      <c r="G535" s="296"/>
      <c r="H535" s="296"/>
      <c r="I535" s="296"/>
      <c r="J535" s="310"/>
      <c r="K535" s="296"/>
      <c r="L535" s="296"/>
      <c r="M535" s="296"/>
      <c r="N535" s="296"/>
      <c r="O535" s="296"/>
      <c r="P535" s="296"/>
    </row>
    <row r="536" spans="1:16" s="156" customFormat="1" x14ac:dyDescent="0.25">
      <c r="A536" s="331" t="s">
        <v>1825</v>
      </c>
      <c r="B536" s="249" t="s">
        <v>1587</v>
      </c>
      <c r="C536" s="244" t="s">
        <v>1588</v>
      </c>
      <c r="D536" s="245" t="s">
        <v>347</v>
      </c>
      <c r="E536" s="332">
        <v>1</v>
      </c>
      <c r="F536" s="309"/>
      <c r="G536" s="296"/>
      <c r="H536" s="296"/>
      <c r="I536" s="296"/>
      <c r="J536" s="310"/>
      <c r="K536" s="296"/>
      <c r="L536" s="296"/>
      <c r="M536" s="296"/>
      <c r="N536" s="296"/>
      <c r="O536" s="296"/>
      <c r="P536" s="296"/>
    </row>
    <row r="537" spans="1:16" s="156" customFormat="1" x14ac:dyDescent="0.25">
      <c r="A537" s="331" t="s">
        <v>1826</v>
      </c>
      <c r="B537" s="249" t="s">
        <v>2613</v>
      </c>
      <c r="C537" s="244" t="s">
        <v>1589</v>
      </c>
      <c r="D537" s="245" t="s">
        <v>347</v>
      </c>
      <c r="E537" s="332">
        <v>1</v>
      </c>
      <c r="F537" s="309"/>
      <c r="G537" s="296"/>
      <c r="H537" s="296"/>
      <c r="I537" s="296"/>
      <c r="J537" s="310"/>
      <c r="K537" s="296"/>
      <c r="L537" s="296"/>
      <c r="M537" s="296"/>
      <c r="N537" s="296"/>
      <c r="O537" s="296"/>
      <c r="P537" s="296"/>
    </row>
    <row r="538" spans="1:16" s="156" customFormat="1" x14ac:dyDescent="0.25">
      <c r="A538" s="331" t="s">
        <v>1827</v>
      </c>
      <c r="B538" s="249" t="s">
        <v>1847</v>
      </c>
      <c r="C538" s="244" t="s">
        <v>1590</v>
      </c>
      <c r="D538" s="245" t="s">
        <v>347</v>
      </c>
      <c r="E538" s="332">
        <v>4</v>
      </c>
      <c r="F538" s="309"/>
      <c r="G538" s="296"/>
      <c r="H538" s="296"/>
      <c r="I538" s="296"/>
      <c r="J538" s="310"/>
      <c r="K538" s="296"/>
      <c r="L538" s="296"/>
      <c r="M538" s="296"/>
      <c r="N538" s="296"/>
      <c r="O538" s="296"/>
      <c r="P538" s="296"/>
    </row>
    <row r="539" spans="1:16" s="156" customFormat="1" x14ac:dyDescent="0.25">
      <c r="A539" s="331" t="s">
        <v>1828</v>
      </c>
      <c r="B539" s="249" t="s">
        <v>1591</v>
      </c>
      <c r="C539" s="244" t="s">
        <v>1592</v>
      </c>
      <c r="D539" s="245" t="s">
        <v>347</v>
      </c>
      <c r="E539" s="332">
        <v>2</v>
      </c>
      <c r="F539" s="309"/>
      <c r="G539" s="296"/>
      <c r="H539" s="296"/>
      <c r="I539" s="296"/>
      <c r="J539" s="310"/>
      <c r="K539" s="296"/>
      <c r="L539" s="296"/>
      <c r="M539" s="296"/>
      <c r="N539" s="296"/>
      <c r="O539" s="296"/>
      <c r="P539" s="296"/>
    </row>
    <row r="540" spans="1:16" s="156" customFormat="1" x14ac:dyDescent="0.25">
      <c r="A540" s="331" t="s">
        <v>1829</v>
      </c>
      <c r="B540" s="249" t="s">
        <v>1593</v>
      </c>
      <c r="C540" s="244" t="s">
        <v>1594</v>
      </c>
      <c r="D540" s="245" t="s">
        <v>347</v>
      </c>
      <c r="E540" s="332">
        <v>1</v>
      </c>
      <c r="F540" s="309"/>
      <c r="G540" s="296"/>
      <c r="H540" s="296"/>
      <c r="I540" s="296"/>
      <c r="J540" s="310"/>
      <c r="K540" s="296"/>
      <c r="L540" s="296"/>
      <c r="M540" s="296"/>
      <c r="N540" s="296"/>
      <c r="O540" s="296"/>
      <c r="P540" s="296"/>
    </row>
    <row r="541" spans="1:16" s="156" customFormat="1" x14ac:dyDescent="0.25">
      <c r="A541" s="331" t="s">
        <v>1830</v>
      </c>
      <c r="B541" s="249" t="s">
        <v>1595</v>
      </c>
      <c r="C541" s="244" t="s">
        <v>1596</v>
      </c>
      <c r="D541" s="245" t="s">
        <v>347</v>
      </c>
      <c r="E541" s="332">
        <v>1</v>
      </c>
      <c r="F541" s="309"/>
      <c r="G541" s="296"/>
      <c r="H541" s="296"/>
      <c r="I541" s="296"/>
      <c r="J541" s="310"/>
      <c r="K541" s="296"/>
      <c r="L541" s="296"/>
      <c r="M541" s="296"/>
      <c r="N541" s="296"/>
      <c r="O541" s="296"/>
      <c r="P541" s="296"/>
    </row>
    <row r="542" spans="1:16" s="9" customFormat="1" x14ac:dyDescent="0.25">
      <c r="A542" s="64" t="s">
        <v>1831</v>
      </c>
      <c r="B542" s="65" t="s">
        <v>1597</v>
      </c>
      <c r="C542" s="223"/>
      <c r="D542" s="66" t="s">
        <v>59</v>
      </c>
      <c r="E542" s="228">
        <v>1</v>
      </c>
      <c r="F542" s="147"/>
      <c r="G542" s="107"/>
      <c r="H542" s="107"/>
      <c r="I542" s="107"/>
      <c r="J542" s="148"/>
      <c r="K542" s="107"/>
      <c r="L542" s="107"/>
      <c r="M542" s="107"/>
      <c r="N542" s="107"/>
      <c r="O542" s="107"/>
      <c r="P542" s="107"/>
    </row>
    <row r="543" spans="1:16" s="9" customFormat="1" ht="26.4" x14ac:dyDescent="0.25">
      <c r="A543" s="64" t="s">
        <v>1832</v>
      </c>
      <c r="B543" s="65" t="s">
        <v>1598</v>
      </c>
      <c r="C543" s="223"/>
      <c r="D543" s="66" t="s">
        <v>59</v>
      </c>
      <c r="E543" s="228">
        <v>2</v>
      </c>
      <c r="F543" s="147"/>
      <c r="G543" s="107"/>
      <c r="H543" s="107"/>
      <c r="I543" s="107"/>
      <c r="J543" s="148"/>
      <c r="K543" s="107"/>
      <c r="L543" s="107"/>
      <c r="M543" s="107"/>
      <c r="N543" s="107"/>
      <c r="O543" s="107"/>
      <c r="P543" s="107"/>
    </row>
    <row r="544" spans="1:16" s="9" customFormat="1" x14ac:dyDescent="0.25">
      <c r="A544" s="64" t="s">
        <v>1833</v>
      </c>
      <c r="B544" s="65" t="s">
        <v>1424</v>
      </c>
      <c r="C544" s="223" t="s">
        <v>858</v>
      </c>
      <c r="D544" s="66" t="s">
        <v>347</v>
      </c>
      <c r="E544" s="228">
        <v>1</v>
      </c>
      <c r="F544" s="147"/>
      <c r="G544" s="107"/>
      <c r="H544" s="107"/>
      <c r="I544" s="107"/>
      <c r="J544" s="148"/>
      <c r="K544" s="107"/>
      <c r="L544" s="107"/>
      <c r="M544" s="107"/>
      <c r="N544" s="107"/>
      <c r="O544" s="107"/>
      <c r="P544" s="107"/>
    </row>
    <row r="545" spans="1:16" s="9" customFormat="1" x14ac:dyDescent="0.25">
      <c r="A545" s="64" t="s">
        <v>1834</v>
      </c>
      <c r="B545" s="65" t="s">
        <v>1599</v>
      </c>
      <c r="C545" s="223" t="s">
        <v>856</v>
      </c>
      <c r="D545" s="66" t="s">
        <v>347</v>
      </c>
      <c r="E545" s="228">
        <v>1</v>
      </c>
      <c r="F545" s="147"/>
      <c r="G545" s="107"/>
      <c r="H545" s="107"/>
      <c r="I545" s="107"/>
      <c r="J545" s="148"/>
      <c r="K545" s="107"/>
      <c r="L545" s="107"/>
      <c r="M545" s="107"/>
      <c r="N545" s="107"/>
      <c r="O545" s="107"/>
      <c r="P545" s="107"/>
    </row>
    <row r="546" spans="1:16" s="9" customFormat="1" x14ac:dyDescent="0.25">
      <c r="A546" s="64" t="s">
        <v>1835</v>
      </c>
      <c r="B546" s="65" t="s">
        <v>1600</v>
      </c>
      <c r="C546" s="223" t="s">
        <v>856</v>
      </c>
      <c r="D546" s="66" t="s">
        <v>347</v>
      </c>
      <c r="E546" s="228">
        <v>1</v>
      </c>
      <c r="F546" s="147"/>
      <c r="G546" s="107"/>
      <c r="H546" s="107"/>
      <c r="I546" s="107"/>
      <c r="J546" s="148"/>
      <c r="K546" s="107"/>
      <c r="L546" s="107"/>
      <c r="M546" s="107"/>
      <c r="N546" s="107"/>
      <c r="O546" s="107"/>
      <c r="P546" s="107"/>
    </row>
    <row r="547" spans="1:16" s="9" customFormat="1" x14ac:dyDescent="0.25">
      <c r="A547" s="64" t="s">
        <v>1836</v>
      </c>
      <c r="B547" s="65" t="s">
        <v>1258</v>
      </c>
      <c r="C547" s="223" t="s">
        <v>856</v>
      </c>
      <c r="D547" s="66" t="s">
        <v>347</v>
      </c>
      <c r="E547" s="228">
        <v>1</v>
      </c>
      <c r="F547" s="147"/>
      <c r="G547" s="107"/>
      <c r="H547" s="107"/>
      <c r="I547" s="107"/>
      <c r="J547" s="148"/>
      <c r="K547" s="107"/>
      <c r="L547" s="107"/>
      <c r="M547" s="107"/>
      <c r="N547" s="107"/>
      <c r="O547" s="107"/>
      <c r="P547" s="107"/>
    </row>
    <row r="548" spans="1:16" s="9" customFormat="1" x14ac:dyDescent="0.25">
      <c r="A548" s="64" t="s">
        <v>1837</v>
      </c>
      <c r="B548" s="65" t="s">
        <v>1601</v>
      </c>
      <c r="C548" s="223" t="s">
        <v>856</v>
      </c>
      <c r="D548" s="66" t="s">
        <v>347</v>
      </c>
      <c r="E548" s="228">
        <v>2</v>
      </c>
      <c r="F548" s="147"/>
      <c r="G548" s="107"/>
      <c r="H548" s="107"/>
      <c r="I548" s="107"/>
      <c r="J548" s="148"/>
      <c r="K548" s="107"/>
      <c r="L548" s="107"/>
      <c r="M548" s="107"/>
      <c r="N548" s="107"/>
      <c r="O548" s="107"/>
      <c r="P548" s="107"/>
    </row>
    <row r="549" spans="1:16" s="9" customFormat="1" x14ac:dyDescent="0.25">
      <c r="A549" s="64" t="s">
        <v>1838</v>
      </c>
      <c r="B549" s="65" t="s">
        <v>1601</v>
      </c>
      <c r="C549" s="223" t="s">
        <v>858</v>
      </c>
      <c r="D549" s="66" t="s">
        <v>347</v>
      </c>
      <c r="E549" s="228">
        <v>6</v>
      </c>
      <c r="F549" s="147"/>
      <c r="G549" s="107"/>
      <c r="H549" s="107"/>
      <c r="I549" s="107"/>
      <c r="J549" s="148"/>
      <c r="K549" s="107"/>
      <c r="L549" s="107"/>
      <c r="M549" s="107"/>
      <c r="N549" s="107"/>
      <c r="O549" s="107"/>
      <c r="P549" s="107"/>
    </row>
    <row r="550" spans="1:16" s="9" customFormat="1" x14ac:dyDescent="0.25">
      <c r="A550" s="64" t="s">
        <v>1839</v>
      </c>
      <c r="B550" s="65" t="s">
        <v>1602</v>
      </c>
      <c r="C550" s="223" t="s">
        <v>1603</v>
      </c>
      <c r="D550" s="66" t="s">
        <v>56</v>
      </c>
      <c r="E550" s="228">
        <v>70</v>
      </c>
      <c r="F550" s="147"/>
      <c r="G550" s="107"/>
      <c r="H550" s="107"/>
      <c r="I550" s="107"/>
      <c r="J550" s="148"/>
      <c r="K550" s="107"/>
      <c r="L550" s="107"/>
      <c r="M550" s="107"/>
      <c r="N550" s="107"/>
      <c r="O550" s="107"/>
      <c r="P550" s="107"/>
    </row>
    <row r="551" spans="1:16" s="9" customFormat="1" ht="26.4" x14ac:dyDescent="0.25">
      <c r="A551" s="64" t="s">
        <v>1840</v>
      </c>
      <c r="B551" s="65" t="s">
        <v>1604</v>
      </c>
      <c r="C551" s="223" t="s">
        <v>1603</v>
      </c>
      <c r="D551" s="66" t="s">
        <v>56</v>
      </c>
      <c r="E551" s="228">
        <v>70</v>
      </c>
      <c r="F551" s="147"/>
      <c r="G551" s="107"/>
      <c r="H551" s="107"/>
      <c r="I551" s="107"/>
      <c r="J551" s="148"/>
      <c r="K551" s="107"/>
      <c r="L551" s="107"/>
      <c r="M551" s="107"/>
      <c r="N551" s="107"/>
      <c r="O551" s="107"/>
      <c r="P551" s="107"/>
    </row>
    <row r="552" spans="1:16" s="9" customFormat="1" x14ac:dyDescent="0.25">
      <c r="A552" s="64" t="s">
        <v>1841</v>
      </c>
      <c r="B552" s="65" t="s">
        <v>1605</v>
      </c>
      <c r="C552" s="223" t="s">
        <v>1603</v>
      </c>
      <c r="D552" s="66" t="s">
        <v>56</v>
      </c>
      <c r="E552" s="228">
        <v>10</v>
      </c>
      <c r="F552" s="147"/>
      <c r="G552" s="107"/>
      <c r="H552" s="107"/>
      <c r="I552" s="107"/>
      <c r="J552" s="148"/>
      <c r="K552" s="107"/>
      <c r="L552" s="107"/>
      <c r="M552" s="107"/>
      <c r="N552" s="107"/>
      <c r="O552" s="107"/>
      <c r="P552" s="107"/>
    </row>
    <row r="553" spans="1:16" s="156" customFormat="1" ht="26.4" x14ac:dyDescent="0.25">
      <c r="A553" s="331" t="s">
        <v>1842</v>
      </c>
      <c r="B553" s="249" t="s">
        <v>1606</v>
      </c>
      <c r="C553" s="244" t="s">
        <v>1607</v>
      </c>
      <c r="D553" s="245" t="s">
        <v>2796</v>
      </c>
      <c r="E553" s="332">
        <v>40</v>
      </c>
      <c r="F553" s="309"/>
      <c r="G553" s="296"/>
      <c r="H553" s="296"/>
      <c r="I553" s="296"/>
      <c r="J553" s="310"/>
      <c r="K553" s="296"/>
      <c r="L553" s="296"/>
      <c r="M553" s="296"/>
      <c r="N553" s="296"/>
      <c r="O553" s="296"/>
      <c r="P553" s="296"/>
    </row>
    <row r="554" spans="1:16" s="156" customFormat="1" ht="26.4" x14ac:dyDescent="0.25">
      <c r="A554" s="331" t="s">
        <v>1843</v>
      </c>
      <c r="B554" s="249" t="s">
        <v>1608</v>
      </c>
      <c r="C554" s="244" t="s">
        <v>1609</v>
      </c>
      <c r="D554" s="245" t="s">
        <v>347</v>
      </c>
      <c r="E554" s="332">
        <v>1</v>
      </c>
      <c r="F554" s="309"/>
      <c r="G554" s="296"/>
      <c r="H554" s="296"/>
      <c r="I554" s="296"/>
      <c r="J554" s="310"/>
      <c r="K554" s="296"/>
      <c r="L554" s="296"/>
      <c r="M554" s="296"/>
      <c r="N554" s="296"/>
      <c r="O554" s="296"/>
      <c r="P554" s="296"/>
    </row>
    <row r="555" spans="1:16" s="9" customFormat="1" x14ac:dyDescent="0.25">
      <c r="A555" s="64" t="s">
        <v>1844</v>
      </c>
      <c r="B555" s="65" t="s">
        <v>1610</v>
      </c>
      <c r="C555" s="223"/>
      <c r="D555" s="66" t="s">
        <v>59</v>
      </c>
      <c r="E555" s="228">
        <v>1</v>
      </c>
      <c r="F555" s="147"/>
      <c r="G555" s="107"/>
      <c r="H555" s="107"/>
      <c r="I555" s="107"/>
      <c r="J555" s="148"/>
      <c r="K555" s="107"/>
      <c r="L555" s="107"/>
      <c r="M555" s="107"/>
      <c r="N555" s="107"/>
      <c r="O555" s="107"/>
      <c r="P555" s="107"/>
    </row>
    <row r="556" spans="1:16" s="9" customFormat="1" ht="26.4" x14ac:dyDescent="0.25">
      <c r="A556" s="64" t="s">
        <v>1845</v>
      </c>
      <c r="B556" s="65" t="s">
        <v>1611</v>
      </c>
      <c r="C556" s="223"/>
      <c r="D556" s="66" t="s">
        <v>59</v>
      </c>
      <c r="E556" s="228">
        <v>1</v>
      </c>
      <c r="F556" s="147"/>
      <c r="G556" s="107"/>
      <c r="H556" s="107"/>
      <c r="I556" s="107"/>
      <c r="J556" s="148"/>
      <c r="K556" s="107"/>
      <c r="L556" s="107"/>
      <c r="M556" s="107"/>
      <c r="N556" s="107"/>
      <c r="O556" s="107"/>
      <c r="P556" s="107"/>
    </row>
    <row r="557" spans="1:16" s="9" customFormat="1" ht="52.8" x14ac:dyDescent="0.25">
      <c r="A557" s="64" t="s">
        <v>1846</v>
      </c>
      <c r="B557" s="193" t="s">
        <v>1297</v>
      </c>
      <c r="C557" s="223"/>
      <c r="D557" s="66" t="s">
        <v>59</v>
      </c>
      <c r="E557" s="228">
        <v>1</v>
      </c>
      <c r="F557" s="147"/>
      <c r="G557" s="107"/>
      <c r="H557" s="107"/>
      <c r="I557" s="107"/>
      <c r="J557" s="148"/>
      <c r="K557" s="107"/>
      <c r="L557" s="107"/>
      <c r="M557" s="107"/>
      <c r="N557" s="107"/>
      <c r="O557" s="107"/>
      <c r="P557" s="107"/>
    </row>
    <row r="558" spans="1:16" s="37" customFormat="1" x14ac:dyDescent="0.25">
      <c r="A558" s="38"/>
      <c r="B558" s="23"/>
      <c r="C558" s="186"/>
      <c r="D558" s="39"/>
      <c r="E558" s="38"/>
      <c r="F558" s="40"/>
      <c r="G558" s="41"/>
      <c r="H558" s="42"/>
      <c r="I558" s="42"/>
      <c r="J558" s="43"/>
      <c r="K558" s="42"/>
      <c r="L558" s="43"/>
      <c r="M558" s="42"/>
      <c r="N558" s="43"/>
      <c r="O558" s="42"/>
      <c r="P558" s="57"/>
    </row>
    <row r="559" spans="1:16" x14ac:dyDescent="0.25">
      <c r="K559" s="14" t="s">
        <v>45</v>
      </c>
      <c r="L559" s="44">
        <f>SUM(L10:L558)</f>
        <v>0</v>
      </c>
      <c r="M559" s="44">
        <f>SUM(M10:M558)</f>
        <v>0</v>
      </c>
      <c r="N559" s="44">
        <f>SUM(N10:N558)</f>
        <v>0</v>
      </c>
      <c r="O559" s="44">
        <f>SUM(O10:O558)</f>
        <v>0</v>
      </c>
      <c r="P559" s="45">
        <f>SUM(P10:P558)</f>
        <v>0</v>
      </c>
    </row>
    <row r="560" spans="1:16" x14ac:dyDescent="0.25">
      <c r="K560" s="14"/>
      <c r="L560" s="58"/>
      <c r="M560" s="58"/>
      <c r="N560" s="58"/>
      <c r="O560" s="58"/>
      <c r="P560" s="59"/>
    </row>
    <row r="561" spans="1:1026" x14ac:dyDescent="0.25">
      <c r="B561" s="46" t="s">
        <v>2975</v>
      </c>
      <c r="C561" s="46"/>
      <c r="F561" s="47"/>
    </row>
    <row r="562" spans="1:1026" x14ac:dyDescent="0.25">
      <c r="F562" s="47"/>
    </row>
    <row r="563" spans="1:1026" s="4" customFormat="1" x14ac:dyDescent="0.25">
      <c r="A563" s="3"/>
      <c r="B563" s="46" t="s">
        <v>2973</v>
      </c>
      <c r="C563" s="46"/>
      <c r="D563" s="2"/>
      <c r="E563" s="3"/>
      <c r="F563" s="47"/>
      <c r="H563" s="5"/>
      <c r="I563" s="5"/>
      <c r="J563" s="5"/>
      <c r="K563" s="5"/>
      <c r="L563" s="5"/>
      <c r="M563" s="5"/>
      <c r="N563" s="5"/>
      <c r="O563" s="5"/>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c r="IP563" s="6"/>
      <c r="IQ563" s="6"/>
      <c r="IR563" s="6"/>
      <c r="IS563" s="6"/>
      <c r="IT563" s="6"/>
      <c r="IU563" s="6"/>
      <c r="IV563" s="6"/>
      <c r="IW563" s="6"/>
      <c r="IX563" s="6"/>
      <c r="IY563" s="6"/>
      <c r="IZ563" s="6"/>
      <c r="JA563" s="6"/>
      <c r="JB563" s="6"/>
      <c r="JC563" s="6"/>
      <c r="JD563" s="6"/>
      <c r="JE563" s="6"/>
      <c r="JF563" s="6"/>
      <c r="JG563" s="6"/>
      <c r="JH563" s="6"/>
      <c r="JI563" s="6"/>
      <c r="JJ563" s="6"/>
      <c r="JK563" s="6"/>
      <c r="JL563" s="6"/>
      <c r="JM563" s="6"/>
      <c r="JN563" s="6"/>
      <c r="JO563" s="6"/>
      <c r="JP563" s="6"/>
      <c r="JQ563" s="6"/>
      <c r="JR563" s="6"/>
      <c r="JS563" s="6"/>
      <c r="JT563" s="6"/>
      <c r="JU563" s="6"/>
      <c r="JV563" s="6"/>
      <c r="JW563" s="6"/>
      <c r="JX563" s="6"/>
      <c r="JY563" s="6"/>
      <c r="JZ563" s="6"/>
      <c r="KA563" s="6"/>
      <c r="KB563" s="6"/>
      <c r="KC563" s="6"/>
      <c r="KD563" s="6"/>
      <c r="KE563" s="6"/>
      <c r="KF563" s="6"/>
      <c r="KG563" s="6"/>
      <c r="KH563" s="6"/>
      <c r="KI563" s="6"/>
      <c r="KJ563" s="6"/>
      <c r="KK563" s="6"/>
      <c r="KL563" s="6"/>
      <c r="KM563" s="6"/>
      <c r="KN563" s="6"/>
      <c r="KO563" s="6"/>
      <c r="KP563" s="6"/>
      <c r="KQ563" s="6"/>
      <c r="KR563" s="6"/>
      <c r="KS563" s="6"/>
      <c r="KT563" s="6"/>
      <c r="KU563" s="6"/>
      <c r="KV563" s="6"/>
      <c r="KW563" s="6"/>
      <c r="KX563" s="6"/>
      <c r="KY563" s="6"/>
      <c r="KZ563" s="6"/>
      <c r="LA563" s="6"/>
      <c r="LB563" s="6"/>
      <c r="LC563" s="6"/>
      <c r="LD563" s="6"/>
      <c r="LE563" s="6"/>
      <c r="LF563" s="6"/>
      <c r="LG563" s="6"/>
      <c r="LH563" s="6"/>
      <c r="LI563" s="6"/>
      <c r="LJ563" s="6"/>
      <c r="LK563" s="6"/>
      <c r="LL563" s="6"/>
      <c r="LM563" s="6"/>
      <c r="LN563" s="6"/>
      <c r="LO563" s="6"/>
      <c r="LP563" s="6"/>
      <c r="LQ563" s="6"/>
      <c r="LR563" s="6"/>
      <c r="LS563" s="6"/>
      <c r="LT563" s="6"/>
      <c r="LU563" s="6"/>
      <c r="LV563" s="6"/>
      <c r="LW563" s="6"/>
      <c r="LX563" s="6"/>
      <c r="LY563" s="6"/>
      <c r="LZ563" s="6"/>
      <c r="MA563" s="6"/>
      <c r="MB563" s="6"/>
      <c r="MC563" s="6"/>
      <c r="MD563" s="6"/>
      <c r="ME563" s="6"/>
      <c r="MF563" s="6"/>
      <c r="MG563" s="6"/>
      <c r="MH563" s="6"/>
      <c r="MI563" s="6"/>
      <c r="MJ563" s="6"/>
      <c r="MK563" s="6"/>
      <c r="ML563" s="6"/>
      <c r="MM563" s="6"/>
      <c r="MN563" s="6"/>
      <c r="MO563" s="6"/>
      <c r="MP563" s="6"/>
      <c r="MQ563" s="6"/>
      <c r="MR563" s="6"/>
      <c r="MS563" s="6"/>
      <c r="MT563" s="6"/>
      <c r="MU563" s="6"/>
      <c r="MV563" s="6"/>
      <c r="MW563" s="6"/>
      <c r="MX563" s="6"/>
      <c r="MY563" s="6"/>
      <c r="MZ563" s="6"/>
      <c r="NA563" s="6"/>
      <c r="NB563" s="6"/>
      <c r="NC563" s="6"/>
      <c r="ND563" s="6"/>
      <c r="NE563" s="6"/>
      <c r="NF563" s="6"/>
      <c r="NG563" s="6"/>
      <c r="NH563" s="6"/>
      <c r="NI563" s="6"/>
      <c r="NJ563" s="6"/>
      <c r="NK563" s="6"/>
      <c r="NL563" s="6"/>
      <c r="NM563" s="6"/>
      <c r="NN563" s="6"/>
      <c r="NO563" s="6"/>
      <c r="NP563" s="6"/>
      <c r="NQ563" s="6"/>
      <c r="NR563" s="6"/>
      <c r="NS563" s="6"/>
      <c r="NT563" s="6"/>
      <c r="NU563" s="6"/>
      <c r="NV563" s="6"/>
      <c r="NW563" s="6"/>
      <c r="NX563" s="6"/>
      <c r="NY563" s="6"/>
      <c r="NZ563" s="6"/>
      <c r="OA563" s="6"/>
      <c r="OB563" s="6"/>
      <c r="OC563" s="6"/>
      <c r="OD563" s="6"/>
      <c r="OE563" s="6"/>
      <c r="OF563" s="6"/>
      <c r="OG563" s="6"/>
      <c r="OH563" s="6"/>
      <c r="OI563" s="6"/>
      <c r="OJ563" s="6"/>
      <c r="OK563" s="6"/>
      <c r="OL563" s="6"/>
      <c r="OM563" s="6"/>
      <c r="ON563" s="6"/>
      <c r="OO563" s="6"/>
      <c r="OP563" s="6"/>
      <c r="OQ563" s="6"/>
      <c r="OR563" s="6"/>
      <c r="OS563" s="6"/>
      <c r="OT563" s="6"/>
      <c r="OU563" s="6"/>
      <c r="OV563" s="6"/>
      <c r="OW563" s="6"/>
      <c r="OX563" s="6"/>
      <c r="OY563" s="6"/>
      <c r="OZ563" s="6"/>
      <c r="PA563" s="6"/>
      <c r="PB563" s="6"/>
      <c r="PC563" s="6"/>
      <c r="PD563" s="6"/>
      <c r="PE563" s="6"/>
      <c r="PF563" s="6"/>
      <c r="PG563" s="6"/>
      <c r="PH563" s="6"/>
      <c r="PI563" s="6"/>
      <c r="PJ563" s="6"/>
      <c r="PK563" s="6"/>
      <c r="PL563" s="6"/>
      <c r="PM563" s="6"/>
      <c r="PN563" s="6"/>
      <c r="PO563" s="6"/>
      <c r="PP563" s="6"/>
      <c r="PQ563" s="6"/>
      <c r="PR563" s="6"/>
      <c r="PS563" s="6"/>
      <c r="PT563" s="6"/>
      <c r="PU563" s="6"/>
      <c r="PV563" s="6"/>
      <c r="PW563" s="6"/>
      <c r="PX563" s="6"/>
      <c r="PY563" s="6"/>
      <c r="PZ563" s="6"/>
      <c r="QA563" s="6"/>
      <c r="QB563" s="6"/>
      <c r="QC563" s="6"/>
      <c r="QD563" s="6"/>
      <c r="QE563" s="6"/>
      <c r="QF563" s="6"/>
      <c r="QG563" s="6"/>
      <c r="QH563" s="6"/>
      <c r="QI563" s="6"/>
      <c r="QJ563" s="6"/>
      <c r="QK563" s="6"/>
      <c r="QL563" s="6"/>
      <c r="QM563" s="6"/>
      <c r="QN563" s="6"/>
      <c r="QO563" s="6"/>
      <c r="QP563" s="6"/>
      <c r="QQ563" s="6"/>
      <c r="QR563" s="6"/>
      <c r="QS563" s="6"/>
      <c r="QT563" s="6"/>
      <c r="QU563" s="6"/>
      <c r="QV563" s="6"/>
      <c r="QW563" s="6"/>
      <c r="QX563" s="6"/>
      <c r="QY563" s="6"/>
      <c r="QZ563" s="6"/>
      <c r="RA563" s="6"/>
      <c r="RB563" s="6"/>
      <c r="RC563" s="6"/>
      <c r="RD563" s="6"/>
      <c r="RE563" s="6"/>
      <c r="RF563" s="6"/>
      <c r="RG563" s="6"/>
      <c r="RH563" s="6"/>
      <c r="RI563" s="6"/>
      <c r="RJ563" s="6"/>
      <c r="RK563" s="6"/>
      <c r="RL563" s="6"/>
      <c r="RM563" s="6"/>
      <c r="RN563" s="6"/>
      <c r="RO563" s="6"/>
      <c r="RP563" s="6"/>
      <c r="RQ563" s="6"/>
      <c r="RR563" s="6"/>
      <c r="RS563" s="6"/>
      <c r="RT563" s="6"/>
      <c r="RU563" s="6"/>
      <c r="RV563" s="6"/>
      <c r="RW563" s="6"/>
      <c r="RX563" s="6"/>
      <c r="RY563" s="6"/>
      <c r="RZ563" s="6"/>
      <c r="SA563" s="6"/>
      <c r="SB563" s="6"/>
      <c r="SC563" s="6"/>
      <c r="SD563" s="6"/>
      <c r="SE563" s="6"/>
      <c r="SF563" s="6"/>
      <c r="SG563" s="6"/>
      <c r="SH563" s="6"/>
      <c r="SI563" s="6"/>
      <c r="SJ563" s="6"/>
      <c r="SK563" s="6"/>
      <c r="SL563" s="6"/>
      <c r="SM563" s="6"/>
      <c r="SN563" s="6"/>
      <c r="SO563" s="6"/>
      <c r="SP563" s="6"/>
      <c r="SQ563" s="6"/>
      <c r="SR563" s="6"/>
      <c r="SS563" s="6"/>
      <c r="ST563" s="6"/>
      <c r="SU563" s="6"/>
      <c r="SV563" s="6"/>
      <c r="SW563" s="6"/>
      <c r="SX563" s="6"/>
      <c r="SY563" s="6"/>
      <c r="SZ563" s="6"/>
      <c r="TA563" s="6"/>
      <c r="TB563" s="6"/>
      <c r="TC563" s="6"/>
      <c r="TD563" s="6"/>
      <c r="TE563" s="6"/>
      <c r="TF563" s="6"/>
      <c r="TG563" s="6"/>
      <c r="TH563" s="6"/>
      <c r="TI563" s="6"/>
      <c r="TJ563" s="6"/>
      <c r="TK563" s="6"/>
      <c r="TL563" s="6"/>
      <c r="TM563" s="6"/>
      <c r="TN563" s="6"/>
      <c r="TO563" s="6"/>
      <c r="TP563" s="6"/>
      <c r="TQ563" s="6"/>
      <c r="TR563" s="6"/>
      <c r="TS563" s="6"/>
      <c r="TT563" s="6"/>
      <c r="TU563" s="6"/>
      <c r="TV563" s="6"/>
      <c r="TW563" s="6"/>
      <c r="TX563" s="6"/>
      <c r="TY563" s="6"/>
      <c r="TZ563" s="6"/>
      <c r="UA563" s="6"/>
      <c r="UB563" s="6"/>
      <c r="UC563" s="6"/>
      <c r="UD563" s="6"/>
      <c r="UE563" s="6"/>
      <c r="UF563" s="6"/>
      <c r="UG563" s="6"/>
      <c r="UH563" s="6"/>
      <c r="UI563" s="6"/>
      <c r="UJ563" s="6"/>
      <c r="UK563" s="6"/>
      <c r="UL563" s="6"/>
      <c r="UM563" s="6"/>
      <c r="UN563" s="6"/>
      <c r="UO563" s="6"/>
      <c r="UP563" s="6"/>
      <c r="UQ563" s="6"/>
      <c r="UR563" s="6"/>
      <c r="US563" s="6"/>
      <c r="UT563" s="6"/>
      <c r="UU563" s="6"/>
      <c r="UV563" s="6"/>
      <c r="UW563" s="6"/>
      <c r="UX563" s="6"/>
      <c r="UY563" s="6"/>
      <c r="UZ563" s="6"/>
      <c r="VA563" s="6"/>
      <c r="VB563" s="6"/>
      <c r="VC563" s="6"/>
      <c r="VD563" s="6"/>
      <c r="VE563" s="6"/>
      <c r="VF563" s="6"/>
      <c r="VG563" s="6"/>
      <c r="VH563" s="6"/>
      <c r="VI563" s="6"/>
      <c r="VJ563" s="6"/>
      <c r="VK563" s="6"/>
      <c r="VL563" s="6"/>
      <c r="VM563" s="6"/>
      <c r="VN563" s="6"/>
      <c r="VO563" s="6"/>
      <c r="VP563" s="6"/>
      <c r="VQ563" s="6"/>
      <c r="VR563" s="6"/>
      <c r="VS563" s="6"/>
      <c r="VT563" s="6"/>
      <c r="VU563" s="6"/>
      <c r="VV563" s="6"/>
      <c r="VW563" s="6"/>
      <c r="VX563" s="6"/>
      <c r="VY563" s="6"/>
      <c r="VZ563" s="6"/>
      <c r="WA563" s="6"/>
      <c r="WB563" s="6"/>
      <c r="WC563" s="6"/>
      <c r="WD563" s="6"/>
      <c r="WE563" s="6"/>
      <c r="WF563" s="6"/>
      <c r="WG563" s="6"/>
      <c r="WH563" s="6"/>
      <c r="WI563" s="6"/>
      <c r="WJ563" s="6"/>
      <c r="WK563" s="6"/>
      <c r="WL563" s="6"/>
      <c r="WM563" s="6"/>
      <c r="WN563" s="6"/>
      <c r="WO563" s="6"/>
      <c r="WP563" s="6"/>
      <c r="WQ563" s="6"/>
      <c r="WR563" s="6"/>
      <c r="WS563" s="6"/>
      <c r="WT563" s="6"/>
      <c r="WU563" s="6"/>
      <c r="WV563" s="6"/>
      <c r="WW563" s="6"/>
      <c r="WX563" s="6"/>
      <c r="WY563" s="6"/>
      <c r="WZ563" s="6"/>
      <c r="XA563" s="6"/>
      <c r="XB563" s="6"/>
      <c r="XC563" s="6"/>
      <c r="XD563" s="6"/>
      <c r="XE563" s="6"/>
      <c r="XF563" s="6"/>
      <c r="XG563" s="6"/>
      <c r="XH563" s="6"/>
      <c r="XI563" s="6"/>
      <c r="XJ563" s="6"/>
      <c r="XK563" s="6"/>
      <c r="XL563" s="6"/>
      <c r="XM563" s="6"/>
      <c r="XN563" s="6"/>
      <c r="XO563" s="6"/>
      <c r="XP563" s="6"/>
      <c r="XQ563" s="6"/>
      <c r="XR563" s="6"/>
      <c r="XS563" s="6"/>
      <c r="XT563" s="6"/>
      <c r="XU563" s="6"/>
      <c r="XV563" s="6"/>
      <c r="XW563" s="6"/>
      <c r="XX563" s="6"/>
      <c r="XY563" s="6"/>
      <c r="XZ563" s="6"/>
      <c r="YA563" s="6"/>
      <c r="YB563" s="6"/>
      <c r="YC563" s="6"/>
      <c r="YD563" s="6"/>
      <c r="YE563" s="6"/>
      <c r="YF563" s="6"/>
      <c r="YG563" s="6"/>
      <c r="YH563" s="6"/>
      <c r="YI563" s="6"/>
      <c r="YJ563" s="6"/>
      <c r="YK563" s="6"/>
      <c r="YL563" s="6"/>
      <c r="YM563" s="6"/>
      <c r="YN563" s="6"/>
      <c r="YO563" s="6"/>
      <c r="YP563" s="6"/>
      <c r="YQ563" s="6"/>
      <c r="YR563" s="6"/>
      <c r="YS563" s="6"/>
      <c r="YT563" s="6"/>
      <c r="YU563" s="6"/>
      <c r="YV563" s="6"/>
      <c r="YW563" s="6"/>
      <c r="YX563" s="6"/>
      <c r="YY563" s="6"/>
      <c r="YZ563" s="6"/>
      <c r="ZA563" s="6"/>
      <c r="ZB563" s="6"/>
      <c r="ZC563" s="6"/>
      <c r="ZD563" s="6"/>
      <c r="ZE563" s="6"/>
      <c r="ZF563" s="6"/>
      <c r="ZG563" s="6"/>
      <c r="ZH563" s="6"/>
      <c r="ZI563" s="6"/>
      <c r="ZJ563" s="6"/>
      <c r="ZK563" s="6"/>
      <c r="ZL563" s="6"/>
      <c r="ZM563" s="6"/>
      <c r="ZN563" s="6"/>
      <c r="ZO563" s="6"/>
      <c r="ZP563" s="6"/>
      <c r="ZQ563" s="6"/>
      <c r="ZR563" s="6"/>
      <c r="ZS563" s="6"/>
      <c r="ZT563" s="6"/>
      <c r="ZU563" s="6"/>
      <c r="ZV563" s="6"/>
      <c r="ZW563" s="6"/>
      <c r="ZX563" s="6"/>
      <c r="ZY563" s="6"/>
      <c r="ZZ563" s="6"/>
      <c r="AAA563" s="6"/>
      <c r="AAB563" s="6"/>
      <c r="AAC563" s="6"/>
      <c r="AAD563" s="6"/>
      <c r="AAE563" s="6"/>
      <c r="AAF563" s="6"/>
      <c r="AAG563" s="6"/>
      <c r="AAH563" s="6"/>
      <c r="AAI563" s="6"/>
      <c r="AAJ563" s="6"/>
      <c r="AAK563" s="6"/>
      <c r="AAL563" s="6"/>
      <c r="AAM563" s="6"/>
      <c r="AAN563" s="6"/>
      <c r="AAO563" s="6"/>
      <c r="AAP563" s="6"/>
      <c r="AAQ563" s="6"/>
      <c r="AAR563" s="6"/>
      <c r="AAS563" s="6"/>
      <c r="AAT563" s="6"/>
      <c r="AAU563" s="6"/>
      <c r="AAV563" s="6"/>
      <c r="AAW563" s="6"/>
      <c r="AAX563" s="6"/>
      <c r="AAY563" s="6"/>
      <c r="AAZ563" s="6"/>
      <c r="ABA563" s="6"/>
      <c r="ABB563" s="6"/>
      <c r="ABC563" s="6"/>
      <c r="ABD563" s="6"/>
      <c r="ABE563" s="6"/>
      <c r="ABF563" s="6"/>
      <c r="ABG563" s="6"/>
      <c r="ABH563" s="6"/>
      <c r="ABI563" s="6"/>
      <c r="ABJ563" s="6"/>
      <c r="ABK563" s="6"/>
      <c r="ABL563" s="6"/>
      <c r="ABM563" s="6"/>
      <c r="ABN563" s="6"/>
      <c r="ABO563" s="6"/>
      <c r="ABP563" s="6"/>
      <c r="ABQ563" s="6"/>
      <c r="ABR563" s="6"/>
      <c r="ABS563" s="6"/>
      <c r="ABT563" s="6"/>
      <c r="ABU563" s="6"/>
      <c r="ABV563" s="6"/>
      <c r="ABW563" s="6"/>
      <c r="ABX563" s="6"/>
      <c r="ABY563" s="6"/>
      <c r="ABZ563" s="6"/>
      <c r="ACA563" s="6"/>
      <c r="ACB563" s="6"/>
      <c r="ACC563" s="6"/>
      <c r="ACD563" s="6"/>
      <c r="ACE563" s="6"/>
      <c r="ACF563" s="6"/>
      <c r="ACG563" s="6"/>
      <c r="ACH563" s="6"/>
      <c r="ACI563" s="6"/>
      <c r="ACJ563" s="6"/>
      <c r="ACK563" s="6"/>
      <c r="ACL563" s="6"/>
      <c r="ACM563" s="6"/>
      <c r="ACN563" s="6"/>
      <c r="ACO563" s="6"/>
      <c r="ACP563" s="6"/>
      <c r="ACQ563" s="6"/>
      <c r="ACR563" s="6"/>
      <c r="ACS563" s="6"/>
      <c r="ACT563" s="6"/>
      <c r="ACU563" s="6"/>
      <c r="ACV563" s="6"/>
      <c r="ACW563" s="6"/>
      <c r="ACX563" s="6"/>
      <c r="ACY563" s="6"/>
      <c r="ACZ563" s="6"/>
      <c r="ADA563" s="6"/>
      <c r="ADB563" s="6"/>
      <c r="ADC563" s="6"/>
      <c r="ADD563" s="6"/>
      <c r="ADE563" s="6"/>
      <c r="ADF563" s="6"/>
      <c r="ADG563" s="6"/>
      <c r="ADH563" s="6"/>
      <c r="ADI563" s="6"/>
      <c r="ADJ563" s="6"/>
      <c r="ADK563" s="6"/>
      <c r="ADL563" s="6"/>
      <c r="ADM563" s="6"/>
      <c r="ADN563" s="6"/>
      <c r="ADO563" s="6"/>
      <c r="ADP563" s="6"/>
      <c r="ADQ563" s="6"/>
      <c r="ADR563" s="6"/>
      <c r="ADS563" s="6"/>
      <c r="ADT563" s="6"/>
      <c r="ADU563" s="6"/>
      <c r="ADV563" s="6"/>
      <c r="ADW563" s="6"/>
      <c r="ADX563" s="6"/>
      <c r="ADY563" s="6"/>
      <c r="ADZ563" s="6"/>
      <c r="AEA563" s="6"/>
      <c r="AEB563" s="6"/>
      <c r="AEC563" s="6"/>
      <c r="AED563" s="6"/>
      <c r="AEE563" s="6"/>
      <c r="AEF563" s="6"/>
      <c r="AEG563" s="6"/>
      <c r="AEH563" s="6"/>
      <c r="AEI563" s="6"/>
      <c r="AEJ563" s="6"/>
      <c r="AEK563" s="6"/>
      <c r="AEL563" s="6"/>
      <c r="AEM563" s="6"/>
      <c r="AEN563" s="6"/>
      <c r="AEO563" s="6"/>
      <c r="AEP563" s="6"/>
      <c r="AEQ563" s="6"/>
      <c r="AER563" s="6"/>
      <c r="AES563" s="6"/>
      <c r="AET563" s="6"/>
      <c r="AEU563" s="6"/>
      <c r="AEV563" s="6"/>
      <c r="AEW563" s="6"/>
      <c r="AEX563" s="6"/>
      <c r="AEY563" s="6"/>
      <c r="AEZ563" s="6"/>
      <c r="AFA563" s="6"/>
      <c r="AFB563" s="6"/>
      <c r="AFC563" s="6"/>
      <c r="AFD563" s="6"/>
      <c r="AFE563" s="6"/>
      <c r="AFF563" s="6"/>
      <c r="AFG563" s="6"/>
      <c r="AFH563" s="6"/>
      <c r="AFI563" s="6"/>
      <c r="AFJ563" s="6"/>
      <c r="AFK563" s="6"/>
      <c r="AFL563" s="6"/>
      <c r="AFM563" s="6"/>
      <c r="AFN563" s="6"/>
      <c r="AFO563" s="6"/>
      <c r="AFP563" s="6"/>
      <c r="AFQ563" s="6"/>
      <c r="AFR563" s="6"/>
      <c r="AFS563" s="6"/>
      <c r="AFT563" s="6"/>
      <c r="AFU563" s="6"/>
      <c r="AFV563" s="6"/>
      <c r="AFW563" s="6"/>
      <c r="AFX563" s="6"/>
      <c r="AFY563" s="6"/>
      <c r="AFZ563" s="6"/>
      <c r="AGA563" s="6"/>
      <c r="AGB563" s="6"/>
      <c r="AGC563" s="6"/>
      <c r="AGD563" s="6"/>
      <c r="AGE563" s="6"/>
      <c r="AGF563" s="6"/>
      <c r="AGG563" s="6"/>
      <c r="AGH563" s="6"/>
      <c r="AGI563" s="6"/>
      <c r="AGJ563" s="6"/>
      <c r="AGK563" s="6"/>
      <c r="AGL563" s="6"/>
      <c r="AGM563" s="6"/>
      <c r="AGN563" s="6"/>
      <c r="AGO563" s="6"/>
      <c r="AGP563" s="6"/>
      <c r="AGQ563" s="6"/>
      <c r="AGR563" s="6"/>
      <c r="AGS563" s="6"/>
      <c r="AGT563" s="6"/>
      <c r="AGU563" s="6"/>
      <c r="AGV563" s="6"/>
      <c r="AGW563" s="6"/>
      <c r="AGX563" s="6"/>
      <c r="AGY563" s="6"/>
      <c r="AGZ563" s="6"/>
      <c r="AHA563" s="6"/>
      <c r="AHB563" s="6"/>
      <c r="AHC563" s="6"/>
      <c r="AHD563" s="6"/>
      <c r="AHE563" s="6"/>
      <c r="AHF563" s="6"/>
      <c r="AHG563" s="6"/>
      <c r="AHH563" s="6"/>
      <c r="AHI563" s="6"/>
      <c r="AHJ563" s="6"/>
      <c r="AHK563" s="6"/>
      <c r="AHL563" s="6"/>
      <c r="AHM563" s="6"/>
      <c r="AHN563" s="6"/>
      <c r="AHO563" s="6"/>
      <c r="AHP563" s="6"/>
      <c r="AHQ563" s="6"/>
      <c r="AHR563" s="6"/>
      <c r="AHS563" s="6"/>
      <c r="AHT563" s="6"/>
      <c r="AHU563" s="6"/>
      <c r="AHV563" s="6"/>
      <c r="AHW563" s="6"/>
      <c r="AHX563" s="6"/>
      <c r="AHY563" s="6"/>
      <c r="AHZ563" s="6"/>
      <c r="AIA563" s="6"/>
      <c r="AIB563" s="6"/>
      <c r="AIC563" s="6"/>
      <c r="AID563" s="6"/>
      <c r="AIE563" s="6"/>
      <c r="AIF563" s="6"/>
      <c r="AIG563" s="6"/>
      <c r="AIH563" s="6"/>
      <c r="AII563" s="6"/>
      <c r="AIJ563" s="6"/>
      <c r="AIK563" s="6"/>
      <c r="AIL563" s="6"/>
      <c r="AIM563" s="6"/>
      <c r="AIN563" s="6"/>
      <c r="AIO563" s="6"/>
      <c r="AIP563" s="6"/>
      <c r="AIQ563" s="6"/>
      <c r="AIR563" s="6"/>
      <c r="AIS563" s="6"/>
      <c r="AIT563" s="6"/>
      <c r="AIU563" s="6"/>
      <c r="AIV563" s="6"/>
      <c r="AIW563" s="6"/>
      <c r="AIX563" s="6"/>
      <c r="AIY563" s="6"/>
      <c r="AIZ563" s="6"/>
      <c r="AJA563" s="6"/>
      <c r="AJB563" s="6"/>
      <c r="AJC563" s="6"/>
      <c r="AJD563" s="6"/>
      <c r="AJE563" s="6"/>
      <c r="AJF563" s="6"/>
      <c r="AJG563" s="6"/>
      <c r="AJH563" s="6"/>
      <c r="AJI563" s="6"/>
      <c r="AJJ563" s="6"/>
      <c r="AJK563" s="6"/>
      <c r="AJL563" s="6"/>
      <c r="AJM563" s="6"/>
      <c r="AJN563" s="6"/>
      <c r="AJO563" s="6"/>
      <c r="AJP563" s="6"/>
      <c r="AJQ563" s="6"/>
      <c r="AJR563" s="6"/>
      <c r="AJS563" s="6"/>
      <c r="AJT563" s="6"/>
      <c r="AJU563" s="6"/>
      <c r="AJV563" s="6"/>
      <c r="AJW563" s="6"/>
      <c r="AJX563" s="6"/>
      <c r="AJY563" s="6"/>
      <c r="AJZ563" s="6"/>
      <c r="AKA563" s="6"/>
      <c r="AKB563" s="6"/>
      <c r="AKC563" s="6"/>
      <c r="AKD563" s="6"/>
      <c r="AKE563" s="6"/>
      <c r="AKF563" s="6"/>
      <c r="AKG563" s="6"/>
      <c r="AKH563" s="6"/>
      <c r="AKI563" s="6"/>
      <c r="AKJ563" s="6"/>
      <c r="AKK563" s="6"/>
      <c r="AKL563" s="6"/>
      <c r="AKM563" s="6"/>
      <c r="AKN563" s="6"/>
      <c r="AKO563" s="6"/>
      <c r="AKP563" s="6"/>
      <c r="AKQ563" s="6"/>
      <c r="AKR563" s="6"/>
      <c r="AKS563" s="6"/>
      <c r="AKT563" s="6"/>
      <c r="AKU563" s="6"/>
      <c r="AKV563" s="6"/>
      <c r="AKW563" s="6"/>
      <c r="AKX563" s="6"/>
      <c r="AKY563" s="6"/>
      <c r="AKZ563" s="6"/>
      <c r="ALA563" s="6"/>
      <c r="ALB563" s="6"/>
      <c r="ALC563" s="6"/>
      <c r="ALD563" s="6"/>
      <c r="ALE563" s="6"/>
      <c r="ALF563" s="6"/>
      <c r="ALG563" s="6"/>
      <c r="ALH563" s="6"/>
      <c r="ALI563" s="6"/>
      <c r="ALJ563" s="6"/>
      <c r="ALK563" s="6"/>
      <c r="ALL563" s="6"/>
      <c r="ALM563" s="6"/>
      <c r="ALN563" s="6"/>
      <c r="ALO563" s="6"/>
      <c r="ALP563" s="6"/>
      <c r="ALQ563" s="6"/>
      <c r="ALR563" s="6"/>
      <c r="ALS563" s="6"/>
      <c r="ALT563" s="6"/>
      <c r="ALU563" s="6"/>
      <c r="ALV563" s="6"/>
      <c r="ALW563" s="6"/>
      <c r="ALX563" s="6"/>
      <c r="ALY563" s="6"/>
      <c r="ALZ563" s="6"/>
      <c r="AMA563" s="6"/>
      <c r="AMB563" s="6"/>
      <c r="AMC563" s="6"/>
      <c r="AMD563" s="6"/>
      <c r="AME563" s="6"/>
      <c r="AMF563" s="6"/>
      <c r="AMG563" s="6"/>
      <c r="AMH563" s="6"/>
      <c r="AMI563" s="6"/>
      <c r="AMJ563" s="6"/>
      <c r="AMK563" s="6"/>
      <c r="AML563" s="6"/>
    </row>
    <row r="564" spans="1:1026" s="4" customFormat="1" x14ac:dyDescent="0.25">
      <c r="A564" s="3"/>
      <c r="B564" s="1"/>
      <c r="C564" s="1"/>
      <c r="D564" s="2"/>
      <c r="E564" s="3"/>
      <c r="F564" s="47"/>
      <c r="H564" s="5"/>
      <c r="I564" s="5"/>
      <c r="J564" s="5"/>
      <c r="K564" s="5"/>
      <c r="L564" s="5"/>
      <c r="M564" s="5"/>
      <c r="N564" s="5"/>
      <c r="O564" s="5"/>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c r="HA564" s="6"/>
      <c r="HB564" s="6"/>
      <c r="HC564" s="6"/>
      <c r="HD564" s="6"/>
      <c r="HE564" s="6"/>
      <c r="HF564" s="6"/>
      <c r="HG564" s="6"/>
      <c r="HH564" s="6"/>
      <c r="HI564" s="6"/>
      <c r="HJ564" s="6"/>
      <c r="HK564" s="6"/>
      <c r="HL564" s="6"/>
      <c r="HM564" s="6"/>
      <c r="HN564" s="6"/>
      <c r="HO564" s="6"/>
      <c r="HP564" s="6"/>
      <c r="HQ564" s="6"/>
      <c r="HR564" s="6"/>
      <c r="HS564" s="6"/>
      <c r="HT564" s="6"/>
      <c r="HU564" s="6"/>
      <c r="HV564" s="6"/>
      <c r="HW564" s="6"/>
      <c r="HX564" s="6"/>
      <c r="HY564" s="6"/>
      <c r="HZ564" s="6"/>
      <c r="IA564" s="6"/>
      <c r="IB564" s="6"/>
      <c r="IC564" s="6"/>
      <c r="ID564" s="6"/>
      <c r="IE564" s="6"/>
      <c r="IF564" s="6"/>
      <c r="IG564" s="6"/>
      <c r="IH564" s="6"/>
      <c r="II564" s="6"/>
      <c r="IJ564" s="6"/>
      <c r="IK564" s="6"/>
      <c r="IL564" s="6"/>
      <c r="IM564" s="6"/>
      <c r="IN564" s="6"/>
      <c r="IO564" s="6"/>
      <c r="IP564" s="6"/>
      <c r="IQ564" s="6"/>
      <c r="IR564" s="6"/>
      <c r="IS564" s="6"/>
      <c r="IT564" s="6"/>
      <c r="IU564" s="6"/>
      <c r="IV564" s="6"/>
      <c r="IW564" s="6"/>
      <c r="IX564" s="6"/>
      <c r="IY564" s="6"/>
      <c r="IZ564" s="6"/>
      <c r="JA564" s="6"/>
      <c r="JB564" s="6"/>
      <c r="JC564" s="6"/>
      <c r="JD564" s="6"/>
      <c r="JE564" s="6"/>
      <c r="JF564" s="6"/>
      <c r="JG564" s="6"/>
      <c r="JH564" s="6"/>
      <c r="JI564" s="6"/>
      <c r="JJ564" s="6"/>
      <c r="JK564" s="6"/>
      <c r="JL564" s="6"/>
      <c r="JM564" s="6"/>
      <c r="JN564" s="6"/>
      <c r="JO564" s="6"/>
      <c r="JP564" s="6"/>
      <c r="JQ564" s="6"/>
      <c r="JR564" s="6"/>
      <c r="JS564" s="6"/>
      <c r="JT564" s="6"/>
      <c r="JU564" s="6"/>
      <c r="JV564" s="6"/>
      <c r="JW564" s="6"/>
      <c r="JX564" s="6"/>
      <c r="JY564" s="6"/>
      <c r="JZ564" s="6"/>
      <c r="KA564" s="6"/>
      <c r="KB564" s="6"/>
      <c r="KC564" s="6"/>
      <c r="KD564" s="6"/>
      <c r="KE564" s="6"/>
      <c r="KF564" s="6"/>
      <c r="KG564" s="6"/>
      <c r="KH564" s="6"/>
      <c r="KI564" s="6"/>
      <c r="KJ564" s="6"/>
      <c r="KK564" s="6"/>
      <c r="KL564" s="6"/>
      <c r="KM564" s="6"/>
      <c r="KN564" s="6"/>
      <c r="KO564" s="6"/>
      <c r="KP564" s="6"/>
      <c r="KQ564" s="6"/>
      <c r="KR564" s="6"/>
      <c r="KS564" s="6"/>
      <c r="KT564" s="6"/>
      <c r="KU564" s="6"/>
      <c r="KV564" s="6"/>
      <c r="KW564" s="6"/>
      <c r="KX564" s="6"/>
      <c r="KY564" s="6"/>
      <c r="KZ564" s="6"/>
      <c r="LA564" s="6"/>
      <c r="LB564" s="6"/>
      <c r="LC564" s="6"/>
      <c r="LD564" s="6"/>
      <c r="LE564" s="6"/>
      <c r="LF564" s="6"/>
      <c r="LG564" s="6"/>
      <c r="LH564" s="6"/>
      <c r="LI564" s="6"/>
      <c r="LJ564" s="6"/>
      <c r="LK564" s="6"/>
      <c r="LL564" s="6"/>
      <c r="LM564" s="6"/>
      <c r="LN564" s="6"/>
      <c r="LO564" s="6"/>
      <c r="LP564" s="6"/>
      <c r="LQ564" s="6"/>
      <c r="LR564" s="6"/>
      <c r="LS564" s="6"/>
      <c r="LT564" s="6"/>
      <c r="LU564" s="6"/>
      <c r="LV564" s="6"/>
      <c r="LW564" s="6"/>
      <c r="LX564" s="6"/>
      <c r="LY564" s="6"/>
      <c r="LZ564" s="6"/>
      <c r="MA564" s="6"/>
      <c r="MB564" s="6"/>
      <c r="MC564" s="6"/>
      <c r="MD564" s="6"/>
      <c r="ME564" s="6"/>
      <c r="MF564" s="6"/>
      <c r="MG564" s="6"/>
      <c r="MH564" s="6"/>
      <c r="MI564" s="6"/>
      <c r="MJ564" s="6"/>
      <c r="MK564" s="6"/>
      <c r="ML564" s="6"/>
      <c r="MM564" s="6"/>
      <c r="MN564" s="6"/>
      <c r="MO564" s="6"/>
      <c r="MP564" s="6"/>
      <c r="MQ564" s="6"/>
      <c r="MR564" s="6"/>
      <c r="MS564" s="6"/>
      <c r="MT564" s="6"/>
      <c r="MU564" s="6"/>
      <c r="MV564" s="6"/>
      <c r="MW564" s="6"/>
      <c r="MX564" s="6"/>
      <c r="MY564" s="6"/>
      <c r="MZ564" s="6"/>
      <c r="NA564" s="6"/>
      <c r="NB564" s="6"/>
      <c r="NC564" s="6"/>
      <c r="ND564" s="6"/>
      <c r="NE564" s="6"/>
      <c r="NF564" s="6"/>
      <c r="NG564" s="6"/>
      <c r="NH564" s="6"/>
      <c r="NI564" s="6"/>
      <c r="NJ564" s="6"/>
      <c r="NK564" s="6"/>
      <c r="NL564" s="6"/>
      <c r="NM564" s="6"/>
      <c r="NN564" s="6"/>
      <c r="NO564" s="6"/>
      <c r="NP564" s="6"/>
      <c r="NQ564" s="6"/>
      <c r="NR564" s="6"/>
      <c r="NS564" s="6"/>
      <c r="NT564" s="6"/>
      <c r="NU564" s="6"/>
      <c r="NV564" s="6"/>
      <c r="NW564" s="6"/>
      <c r="NX564" s="6"/>
      <c r="NY564" s="6"/>
      <c r="NZ564" s="6"/>
      <c r="OA564" s="6"/>
      <c r="OB564" s="6"/>
      <c r="OC564" s="6"/>
      <c r="OD564" s="6"/>
      <c r="OE564" s="6"/>
      <c r="OF564" s="6"/>
      <c r="OG564" s="6"/>
      <c r="OH564" s="6"/>
      <c r="OI564" s="6"/>
      <c r="OJ564" s="6"/>
      <c r="OK564" s="6"/>
      <c r="OL564" s="6"/>
      <c r="OM564" s="6"/>
      <c r="ON564" s="6"/>
      <c r="OO564" s="6"/>
      <c r="OP564" s="6"/>
      <c r="OQ564" s="6"/>
      <c r="OR564" s="6"/>
      <c r="OS564" s="6"/>
      <c r="OT564" s="6"/>
      <c r="OU564" s="6"/>
      <c r="OV564" s="6"/>
      <c r="OW564" s="6"/>
      <c r="OX564" s="6"/>
      <c r="OY564" s="6"/>
      <c r="OZ564" s="6"/>
      <c r="PA564" s="6"/>
      <c r="PB564" s="6"/>
      <c r="PC564" s="6"/>
      <c r="PD564" s="6"/>
      <c r="PE564" s="6"/>
      <c r="PF564" s="6"/>
      <c r="PG564" s="6"/>
      <c r="PH564" s="6"/>
      <c r="PI564" s="6"/>
      <c r="PJ564" s="6"/>
      <c r="PK564" s="6"/>
      <c r="PL564" s="6"/>
      <c r="PM564" s="6"/>
      <c r="PN564" s="6"/>
      <c r="PO564" s="6"/>
      <c r="PP564" s="6"/>
      <c r="PQ564" s="6"/>
      <c r="PR564" s="6"/>
      <c r="PS564" s="6"/>
      <c r="PT564" s="6"/>
      <c r="PU564" s="6"/>
      <c r="PV564" s="6"/>
      <c r="PW564" s="6"/>
      <c r="PX564" s="6"/>
      <c r="PY564" s="6"/>
      <c r="PZ564" s="6"/>
      <c r="QA564" s="6"/>
      <c r="QB564" s="6"/>
      <c r="QC564" s="6"/>
      <c r="QD564" s="6"/>
      <c r="QE564" s="6"/>
      <c r="QF564" s="6"/>
      <c r="QG564" s="6"/>
      <c r="QH564" s="6"/>
      <c r="QI564" s="6"/>
      <c r="QJ564" s="6"/>
      <c r="QK564" s="6"/>
      <c r="QL564" s="6"/>
      <c r="QM564" s="6"/>
      <c r="QN564" s="6"/>
      <c r="QO564" s="6"/>
      <c r="QP564" s="6"/>
      <c r="QQ564" s="6"/>
      <c r="QR564" s="6"/>
      <c r="QS564" s="6"/>
      <c r="QT564" s="6"/>
      <c r="QU564" s="6"/>
      <c r="QV564" s="6"/>
      <c r="QW564" s="6"/>
      <c r="QX564" s="6"/>
      <c r="QY564" s="6"/>
      <c r="QZ564" s="6"/>
      <c r="RA564" s="6"/>
      <c r="RB564" s="6"/>
      <c r="RC564" s="6"/>
      <c r="RD564" s="6"/>
      <c r="RE564" s="6"/>
      <c r="RF564" s="6"/>
      <c r="RG564" s="6"/>
      <c r="RH564" s="6"/>
      <c r="RI564" s="6"/>
      <c r="RJ564" s="6"/>
      <c r="RK564" s="6"/>
      <c r="RL564" s="6"/>
      <c r="RM564" s="6"/>
      <c r="RN564" s="6"/>
      <c r="RO564" s="6"/>
      <c r="RP564" s="6"/>
      <c r="RQ564" s="6"/>
      <c r="RR564" s="6"/>
      <c r="RS564" s="6"/>
      <c r="RT564" s="6"/>
      <c r="RU564" s="6"/>
      <c r="RV564" s="6"/>
      <c r="RW564" s="6"/>
      <c r="RX564" s="6"/>
      <c r="RY564" s="6"/>
      <c r="RZ564" s="6"/>
      <c r="SA564" s="6"/>
      <c r="SB564" s="6"/>
      <c r="SC564" s="6"/>
      <c r="SD564" s="6"/>
      <c r="SE564" s="6"/>
      <c r="SF564" s="6"/>
      <c r="SG564" s="6"/>
      <c r="SH564" s="6"/>
      <c r="SI564" s="6"/>
      <c r="SJ564" s="6"/>
      <c r="SK564" s="6"/>
      <c r="SL564" s="6"/>
      <c r="SM564" s="6"/>
      <c r="SN564" s="6"/>
      <c r="SO564" s="6"/>
      <c r="SP564" s="6"/>
      <c r="SQ564" s="6"/>
      <c r="SR564" s="6"/>
      <c r="SS564" s="6"/>
      <c r="ST564" s="6"/>
      <c r="SU564" s="6"/>
      <c r="SV564" s="6"/>
      <c r="SW564" s="6"/>
      <c r="SX564" s="6"/>
      <c r="SY564" s="6"/>
      <c r="SZ564" s="6"/>
      <c r="TA564" s="6"/>
      <c r="TB564" s="6"/>
      <c r="TC564" s="6"/>
      <c r="TD564" s="6"/>
      <c r="TE564" s="6"/>
      <c r="TF564" s="6"/>
      <c r="TG564" s="6"/>
      <c r="TH564" s="6"/>
      <c r="TI564" s="6"/>
      <c r="TJ564" s="6"/>
      <c r="TK564" s="6"/>
      <c r="TL564" s="6"/>
      <c r="TM564" s="6"/>
      <c r="TN564" s="6"/>
      <c r="TO564" s="6"/>
      <c r="TP564" s="6"/>
      <c r="TQ564" s="6"/>
      <c r="TR564" s="6"/>
      <c r="TS564" s="6"/>
      <c r="TT564" s="6"/>
      <c r="TU564" s="6"/>
      <c r="TV564" s="6"/>
      <c r="TW564" s="6"/>
      <c r="TX564" s="6"/>
      <c r="TY564" s="6"/>
      <c r="TZ564" s="6"/>
      <c r="UA564" s="6"/>
      <c r="UB564" s="6"/>
      <c r="UC564" s="6"/>
      <c r="UD564" s="6"/>
      <c r="UE564" s="6"/>
      <c r="UF564" s="6"/>
      <c r="UG564" s="6"/>
      <c r="UH564" s="6"/>
      <c r="UI564" s="6"/>
      <c r="UJ564" s="6"/>
      <c r="UK564" s="6"/>
      <c r="UL564" s="6"/>
      <c r="UM564" s="6"/>
      <c r="UN564" s="6"/>
      <c r="UO564" s="6"/>
      <c r="UP564" s="6"/>
      <c r="UQ564" s="6"/>
      <c r="UR564" s="6"/>
      <c r="US564" s="6"/>
      <c r="UT564" s="6"/>
      <c r="UU564" s="6"/>
      <c r="UV564" s="6"/>
      <c r="UW564" s="6"/>
      <c r="UX564" s="6"/>
      <c r="UY564" s="6"/>
      <c r="UZ564" s="6"/>
      <c r="VA564" s="6"/>
      <c r="VB564" s="6"/>
      <c r="VC564" s="6"/>
      <c r="VD564" s="6"/>
      <c r="VE564" s="6"/>
      <c r="VF564" s="6"/>
      <c r="VG564" s="6"/>
      <c r="VH564" s="6"/>
      <c r="VI564" s="6"/>
      <c r="VJ564" s="6"/>
      <c r="VK564" s="6"/>
      <c r="VL564" s="6"/>
      <c r="VM564" s="6"/>
      <c r="VN564" s="6"/>
      <c r="VO564" s="6"/>
      <c r="VP564" s="6"/>
      <c r="VQ564" s="6"/>
      <c r="VR564" s="6"/>
      <c r="VS564" s="6"/>
      <c r="VT564" s="6"/>
      <c r="VU564" s="6"/>
      <c r="VV564" s="6"/>
      <c r="VW564" s="6"/>
      <c r="VX564" s="6"/>
      <c r="VY564" s="6"/>
      <c r="VZ564" s="6"/>
      <c r="WA564" s="6"/>
      <c r="WB564" s="6"/>
      <c r="WC564" s="6"/>
      <c r="WD564" s="6"/>
      <c r="WE564" s="6"/>
      <c r="WF564" s="6"/>
      <c r="WG564" s="6"/>
      <c r="WH564" s="6"/>
      <c r="WI564" s="6"/>
      <c r="WJ564" s="6"/>
      <c r="WK564" s="6"/>
      <c r="WL564" s="6"/>
      <c r="WM564" s="6"/>
      <c r="WN564" s="6"/>
      <c r="WO564" s="6"/>
      <c r="WP564" s="6"/>
      <c r="WQ564" s="6"/>
      <c r="WR564" s="6"/>
      <c r="WS564" s="6"/>
      <c r="WT564" s="6"/>
      <c r="WU564" s="6"/>
      <c r="WV564" s="6"/>
      <c r="WW564" s="6"/>
      <c r="WX564" s="6"/>
      <c r="WY564" s="6"/>
      <c r="WZ564" s="6"/>
      <c r="XA564" s="6"/>
      <c r="XB564" s="6"/>
      <c r="XC564" s="6"/>
      <c r="XD564" s="6"/>
      <c r="XE564" s="6"/>
      <c r="XF564" s="6"/>
      <c r="XG564" s="6"/>
      <c r="XH564" s="6"/>
      <c r="XI564" s="6"/>
      <c r="XJ564" s="6"/>
      <c r="XK564" s="6"/>
      <c r="XL564" s="6"/>
      <c r="XM564" s="6"/>
      <c r="XN564" s="6"/>
      <c r="XO564" s="6"/>
      <c r="XP564" s="6"/>
      <c r="XQ564" s="6"/>
      <c r="XR564" s="6"/>
      <c r="XS564" s="6"/>
      <c r="XT564" s="6"/>
      <c r="XU564" s="6"/>
      <c r="XV564" s="6"/>
      <c r="XW564" s="6"/>
      <c r="XX564" s="6"/>
      <c r="XY564" s="6"/>
      <c r="XZ564" s="6"/>
      <c r="YA564" s="6"/>
      <c r="YB564" s="6"/>
      <c r="YC564" s="6"/>
      <c r="YD564" s="6"/>
      <c r="YE564" s="6"/>
      <c r="YF564" s="6"/>
      <c r="YG564" s="6"/>
      <c r="YH564" s="6"/>
      <c r="YI564" s="6"/>
      <c r="YJ564" s="6"/>
      <c r="YK564" s="6"/>
      <c r="YL564" s="6"/>
      <c r="YM564" s="6"/>
      <c r="YN564" s="6"/>
      <c r="YO564" s="6"/>
      <c r="YP564" s="6"/>
      <c r="YQ564" s="6"/>
      <c r="YR564" s="6"/>
      <c r="YS564" s="6"/>
      <c r="YT564" s="6"/>
      <c r="YU564" s="6"/>
      <c r="YV564" s="6"/>
      <c r="YW564" s="6"/>
      <c r="YX564" s="6"/>
      <c r="YY564" s="6"/>
      <c r="YZ564" s="6"/>
      <c r="ZA564" s="6"/>
      <c r="ZB564" s="6"/>
      <c r="ZC564" s="6"/>
      <c r="ZD564" s="6"/>
      <c r="ZE564" s="6"/>
      <c r="ZF564" s="6"/>
      <c r="ZG564" s="6"/>
      <c r="ZH564" s="6"/>
      <c r="ZI564" s="6"/>
      <c r="ZJ564" s="6"/>
      <c r="ZK564" s="6"/>
      <c r="ZL564" s="6"/>
      <c r="ZM564" s="6"/>
      <c r="ZN564" s="6"/>
      <c r="ZO564" s="6"/>
      <c r="ZP564" s="6"/>
      <c r="ZQ564" s="6"/>
      <c r="ZR564" s="6"/>
      <c r="ZS564" s="6"/>
      <c r="ZT564" s="6"/>
      <c r="ZU564" s="6"/>
      <c r="ZV564" s="6"/>
      <c r="ZW564" s="6"/>
      <c r="ZX564" s="6"/>
      <c r="ZY564" s="6"/>
      <c r="ZZ564" s="6"/>
      <c r="AAA564" s="6"/>
      <c r="AAB564" s="6"/>
      <c r="AAC564" s="6"/>
      <c r="AAD564" s="6"/>
      <c r="AAE564" s="6"/>
      <c r="AAF564" s="6"/>
      <c r="AAG564" s="6"/>
      <c r="AAH564" s="6"/>
      <c r="AAI564" s="6"/>
      <c r="AAJ564" s="6"/>
      <c r="AAK564" s="6"/>
      <c r="AAL564" s="6"/>
      <c r="AAM564" s="6"/>
      <c r="AAN564" s="6"/>
      <c r="AAO564" s="6"/>
      <c r="AAP564" s="6"/>
      <c r="AAQ564" s="6"/>
      <c r="AAR564" s="6"/>
      <c r="AAS564" s="6"/>
      <c r="AAT564" s="6"/>
      <c r="AAU564" s="6"/>
      <c r="AAV564" s="6"/>
      <c r="AAW564" s="6"/>
      <c r="AAX564" s="6"/>
      <c r="AAY564" s="6"/>
      <c r="AAZ564" s="6"/>
      <c r="ABA564" s="6"/>
      <c r="ABB564" s="6"/>
      <c r="ABC564" s="6"/>
      <c r="ABD564" s="6"/>
      <c r="ABE564" s="6"/>
      <c r="ABF564" s="6"/>
      <c r="ABG564" s="6"/>
      <c r="ABH564" s="6"/>
      <c r="ABI564" s="6"/>
      <c r="ABJ564" s="6"/>
      <c r="ABK564" s="6"/>
      <c r="ABL564" s="6"/>
      <c r="ABM564" s="6"/>
      <c r="ABN564" s="6"/>
      <c r="ABO564" s="6"/>
      <c r="ABP564" s="6"/>
      <c r="ABQ564" s="6"/>
      <c r="ABR564" s="6"/>
      <c r="ABS564" s="6"/>
      <c r="ABT564" s="6"/>
      <c r="ABU564" s="6"/>
      <c r="ABV564" s="6"/>
      <c r="ABW564" s="6"/>
      <c r="ABX564" s="6"/>
      <c r="ABY564" s="6"/>
      <c r="ABZ564" s="6"/>
      <c r="ACA564" s="6"/>
      <c r="ACB564" s="6"/>
      <c r="ACC564" s="6"/>
      <c r="ACD564" s="6"/>
      <c r="ACE564" s="6"/>
      <c r="ACF564" s="6"/>
      <c r="ACG564" s="6"/>
      <c r="ACH564" s="6"/>
      <c r="ACI564" s="6"/>
      <c r="ACJ564" s="6"/>
      <c r="ACK564" s="6"/>
      <c r="ACL564" s="6"/>
      <c r="ACM564" s="6"/>
      <c r="ACN564" s="6"/>
      <c r="ACO564" s="6"/>
      <c r="ACP564" s="6"/>
      <c r="ACQ564" s="6"/>
      <c r="ACR564" s="6"/>
      <c r="ACS564" s="6"/>
      <c r="ACT564" s="6"/>
      <c r="ACU564" s="6"/>
      <c r="ACV564" s="6"/>
      <c r="ACW564" s="6"/>
      <c r="ACX564" s="6"/>
      <c r="ACY564" s="6"/>
      <c r="ACZ564" s="6"/>
      <c r="ADA564" s="6"/>
      <c r="ADB564" s="6"/>
      <c r="ADC564" s="6"/>
      <c r="ADD564" s="6"/>
      <c r="ADE564" s="6"/>
      <c r="ADF564" s="6"/>
      <c r="ADG564" s="6"/>
      <c r="ADH564" s="6"/>
      <c r="ADI564" s="6"/>
      <c r="ADJ564" s="6"/>
      <c r="ADK564" s="6"/>
      <c r="ADL564" s="6"/>
      <c r="ADM564" s="6"/>
      <c r="ADN564" s="6"/>
      <c r="ADO564" s="6"/>
      <c r="ADP564" s="6"/>
      <c r="ADQ564" s="6"/>
      <c r="ADR564" s="6"/>
      <c r="ADS564" s="6"/>
      <c r="ADT564" s="6"/>
      <c r="ADU564" s="6"/>
      <c r="ADV564" s="6"/>
      <c r="ADW564" s="6"/>
      <c r="ADX564" s="6"/>
      <c r="ADY564" s="6"/>
      <c r="ADZ564" s="6"/>
      <c r="AEA564" s="6"/>
      <c r="AEB564" s="6"/>
      <c r="AEC564" s="6"/>
      <c r="AED564" s="6"/>
      <c r="AEE564" s="6"/>
      <c r="AEF564" s="6"/>
      <c r="AEG564" s="6"/>
      <c r="AEH564" s="6"/>
      <c r="AEI564" s="6"/>
      <c r="AEJ564" s="6"/>
      <c r="AEK564" s="6"/>
      <c r="AEL564" s="6"/>
      <c r="AEM564" s="6"/>
      <c r="AEN564" s="6"/>
      <c r="AEO564" s="6"/>
      <c r="AEP564" s="6"/>
      <c r="AEQ564" s="6"/>
      <c r="AER564" s="6"/>
      <c r="AES564" s="6"/>
      <c r="AET564" s="6"/>
      <c r="AEU564" s="6"/>
      <c r="AEV564" s="6"/>
      <c r="AEW564" s="6"/>
      <c r="AEX564" s="6"/>
      <c r="AEY564" s="6"/>
      <c r="AEZ564" s="6"/>
      <c r="AFA564" s="6"/>
      <c r="AFB564" s="6"/>
      <c r="AFC564" s="6"/>
      <c r="AFD564" s="6"/>
      <c r="AFE564" s="6"/>
      <c r="AFF564" s="6"/>
      <c r="AFG564" s="6"/>
      <c r="AFH564" s="6"/>
      <c r="AFI564" s="6"/>
      <c r="AFJ564" s="6"/>
      <c r="AFK564" s="6"/>
      <c r="AFL564" s="6"/>
      <c r="AFM564" s="6"/>
      <c r="AFN564" s="6"/>
      <c r="AFO564" s="6"/>
      <c r="AFP564" s="6"/>
      <c r="AFQ564" s="6"/>
      <c r="AFR564" s="6"/>
      <c r="AFS564" s="6"/>
      <c r="AFT564" s="6"/>
      <c r="AFU564" s="6"/>
      <c r="AFV564" s="6"/>
      <c r="AFW564" s="6"/>
      <c r="AFX564" s="6"/>
      <c r="AFY564" s="6"/>
      <c r="AFZ564" s="6"/>
      <c r="AGA564" s="6"/>
      <c r="AGB564" s="6"/>
      <c r="AGC564" s="6"/>
      <c r="AGD564" s="6"/>
      <c r="AGE564" s="6"/>
      <c r="AGF564" s="6"/>
      <c r="AGG564" s="6"/>
      <c r="AGH564" s="6"/>
      <c r="AGI564" s="6"/>
      <c r="AGJ564" s="6"/>
      <c r="AGK564" s="6"/>
      <c r="AGL564" s="6"/>
      <c r="AGM564" s="6"/>
      <c r="AGN564" s="6"/>
      <c r="AGO564" s="6"/>
      <c r="AGP564" s="6"/>
      <c r="AGQ564" s="6"/>
      <c r="AGR564" s="6"/>
      <c r="AGS564" s="6"/>
      <c r="AGT564" s="6"/>
      <c r="AGU564" s="6"/>
      <c r="AGV564" s="6"/>
      <c r="AGW564" s="6"/>
      <c r="AGX564" s="6"/>
      <c r="AGY564" s="6"/>
      <c r="AGZ564" s="6"/>
      <c r="AHA564" s="6"/>
      <c r="AHB564" s="6"/>
      <c r="AHC564" s="6"/>
      <c r="AHD564" s="6"/>
      <c r="AHE564" s="6"/>
      <c r="AHF564" s="6"/>
      <c r="AHG564" s="6"/>
      <c r="AHH564" s="6"/>
      <c r="AHI564" s="6"/>
      <c r="AHJ564" s="6"/>
      <c r="AHK564" s="6"/>
      <c r="AHL564" s="6"/>
      <c r="AHM564" s="6"/>
      <c r="AHN564" s="6"/>
      <c r="AHO564" s="6"/>
      <c r="AHP564" s="6"/>
      <c r="AHQ564" s="6"/>
      <c r="AHR564" s="6"/>
      <c r="AHS564" s="6"/>
      <c r="AHT564" s="6"/>
      <c r="AHU564" s="6"/>
      <c r="AHV564" s="6"/>
      <c r="AHW564" s="6"/>
      <c r="AHX564" s="6"/>
      <c r="AHY564" s="6"/>
      <c r="AHZ564" s="6"/>
      <c r="AIA564" s="6"/>
      <c r="AIB564" s="6"/>
      <c r="AIC564" s="6"/>
      <c r="AID564" s="6"/>
      <c r="AIE564" s="6"/>
      <c r="AIF564" s="6"/>
      <c r="AIG564" s="6"/>
      <c r="AIH564" s="6"/>
      <c r="AII564" s="6"/>
      <c r="AIJ564" s="6"/>
      <c r="AIK564" s="6"/>
      <c r="AIL564" s="6"/>
      <c r="AIM564" s="6"/>
      <c r="AIN564" s="6"/>
      <c r="AIO564" s="6"/>
      <c r="AIP564" s="6"/>
      <c r="AIQ564" s="6"/>
      <c r="AIR564" s="6"/>
      <c r="AIS564" s="6"/>
      <c r="AIT564" s="6"/>
      <c r="AIU564" s="6"/>
      <c r="AIV564" s="6"/>
      <c r="AIW564" s="6"/>
      <c r="AIX564" s="6"/>
      <c r="AIY564" s="6"/>
      <c r="AIZ564" s="6"/>
      <c r="AJA564" s="6"/>
      <c r="AJB564" s="6"/>
      <c r="AJC564" s="6"/>
      <c r="AJD564" s="6"/>
      <c r="AJE564" s="6"/>
      <c r="AJF564" s="6"/>
      <c r="AJG564" s="6"/>
      <c r="AJH564" s="6"/>
      <c r="AJI564" s="6"/>
      <c r="AJJ564" s="6"/>
      <c r="AJK564" s="6"/>
      <c r="AJL564" s="6"/>
      <c r="AJM564" s="6"/>
      <c r="AJN564" s="6"/>
      <c r="AJO564" s="6"/>
      <c r="AJP564" s="6"/>
      <c r="AJQ564" s="6"/>
      <c r="AJR564" s="6"/>
      <c r="AJS564" s="6"/>
      <c r="AJT564" s="6"/>
      <c r="AJU564" s="6"/>
      <c r="AJV564" s="6"/>
      <c r="AJW564" s="6"/>
      <c r="AJX564" s="6"/>
      <c r="AJY564" s="6"/>
      <c r="AJZ564" s="6"/>
      <c r="AKA564" s="6"/>
      <c r="AKB564" s="6"/>
      <c r="AKC564" s="6"/>
      <c r="AKD564" s="6"/>
      <c r="AKE564" s="6"/>
      <c r="AKF564" s="6"/>
      <c r="AKG564" s="6"/>
      <c r="AKH564" s="6"/>
      <c r="AKI564" s="6"/>
      <c r="AKJ564" s="6"/>
      <c r="AKK564" s="6"/>
      <c r="AKL564" s="6"/>
      <c r="AKM564" s="6"/>
      <c r="AKN564" s="6"/>
      <c r="AKO564" s="6"/>
      <c r="AKP564" s="6"/>
      <c r="AKQ564" s="6"/>
      <c r="AKR564" s="6"/>
      <c r="AKS564" s="6"/>
      <c r="AKT564" s="6"/>
      <c r="AKU564" s="6"/>
      <c r="AKV564" s="6"/>
      <c r="AKW564" s="6"/>
      <c r="AKX564" s="6"/>
      <c r="AKY564" s="6"/>
      <c r="AKZ564" s="6"/>
      <c r="ALA564" s="6"/>
      <c r="ALB564" s="6"/>
      <c r="ALC564" s="6"/>
      <c r="ALD564" s="6"/>
      <c r="ALE564" s="6"/>
      <c r="ALF564" s="6"/>
      <c r="ALG564" s="6"/>
      <c r="ALH564" s="6"/>
      <c r="ALI564" s="6"/>
      <c r="ALJ564" s="6"/>
      <c r="ALK564" s="6"/>
      <c r="ALL564" s="6"/>
      <c r="ALM564" s="6"/>
      <c r="ALN564" s="6"/>
      <c r="ALO564" s="6"/>
      <c r="ALP564" s="6"/>
      <c r="ALQ564" s="6"/>
      <c r="ALR564" s="6"/>
      <c r="ALS564" s="6"/>
      <c r="ALT564" s="6"/>
      <c r="ALU564" s="6"/>
      <c r="ALV564" s="6"/>
      <c r="ALW564" s="6"/>
      <c r="ALX564" s="6"/>
      <c r="ALY564" s="6"/>
      <c r="ALZ564" s="6"/>
      <c r="AMA564" s="6"/>
      <c r="AMB564" s="6"/>
      <c r="AMC564" s="6"/>
      <c r="AMD564" s="6"/>
      <c r="AME564" s="6"/>
      <c r="AMF564" s="6"/>
      <c r="AMG564" s="6"/>
      <c r="AMH564" s="6"/>
      <c r="AMI564" s="6"/>
      <c r="AMJ564" s="6"/>
      <c r="AMK564" s="6"/>
      <c r="AML564" s="6"/>
    </row>
  </sheetData>
  <mergeCells count="6">
    <mergeCell ref="L7:P7"/>
    <mergeCell ref="A7:A8"/>
    <mergeCell ref="B7:B8"/>
    <mergeCell ref="D7:D8"/>
    <mergeCell ref="E7:E8"/>
    <mergeCell ref="F7:K7"/>
  </mergeCells>
  <phoneticPr fontId="32" type="noConversion"/>
  <conditionalFormatting sqref="D17:E17">
    <cfRule type="cellIs" dxfId="33" priority="1" operator="equal">
      <formula>0</formula>
    </cfRule>
    <cfRule type="expression" dxfId="32" priority="2">
      <formula>#DIV/0!</formula>
    </cfRule>
  </conditionalFormatting>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1-7
&amp;"Arial,Treknraksts"&amp;UAPKURE UN SILTUMAPGĀDE.</oddHeader>
    <oddFooter>&amp;C&amp;8&amp;P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56</vt:i4>
      </vt:variant>
    </vt:vector>
  </HeadingPairs>
  <TitlesOfParts>
    <vt:vector size="84" baseType="lpstr">
      <vt:lpstr>KOPT</vt:lpstr>
      <vt:lpstr>KOPS</vt:lpstr>
      <vt:lpstr>BD</vt:lpstr>
      <vt:lpstr>Ū1</vt:lpstr>
      <vt:lpstr>K1</vt:lpstr>
      <vt:lpstr>Kk</vt:lpstr>
      <vt:lpstr>K2</vt:lpstr>
      <vt:lpstr>K3</vt:lpstr>
      <vt:lpstr>APK</vt:lpstr>
      <vt:lpstr>V</vt:lpstr>
      <vt:lpstr>KOND</vt:lpstr>
      <vt:lpstr>EL</vt:lpstr>
      <vt:lpstr>TK</vt:lpstr>
      <vt:lpstr>APS</vt:lpstr>
      <vt:lpstr>VN</vt:lpstr>
      <vt:lpstr>UATS</vt:lpstr>
      <vt:lpstr>CIS</vt:lpstr>
      <vt:lpstr>ĀŪ1</vt:lpstr>
      <vt:lpstr>ĀK1</vt:lpstr>
      <vt:lpstr>ĀK2</vt:lpstr>
      <vt:lpstr>SAT</vt:lpstr>
      <vt:lpstr>ELT</vt:lpstr>
      <vt:lpstr>APG</vt:lpstr>
      <vt:lpstr>EST</vt:lpstr>
      <vt:lpstr>TER</vt:lpstr>
      <vt:lpstr>Lifts</vt:lpstr>
      <vt:lpstr>VIRT</vt:lpstr>
      <vt:lpstr>BO</vt:lpstr>
      <vt:lpstr>APG!Print_Area</vt:lpstr>
      <vt:lpstr>APK!Print_Area</vt:lpstr>
      <vt:lpstr>APS!Print_Area</vt:lpstr>
      <vt:lpstr>ĀK1!Print_Area</vt:lpstr>
      <vt:lpstr>ĀK2!Print_Area</vt:lpstr>
      <vt:lpstr>ĀŪ1!Print_Area</vt:lpstr>
      <vt:lpstr>BD!Print_Area</vt:lpstr>
      <vt:lpstr>BO!Print_Area</vt:lpstr>
      <vt:lpstr>CIS!Print_Area</vt:lpstr>
      <vt:lpstr>EL!Print_Area</vt:lpstr>
      <vt:lpstr>ELT!Print_Area</vt:lpstr>
      <vt:lpstr>EST!Print_Area</vt:lpstr>
      <vt:lpstr>'K1'!Print_Area</vt:lpstr>
      <vt:lpstr>'K2'!Print_Area</vt:lpstr>
      <vt:lpstr>'K3'!Print_Area</vt:lpstr>
      <vt:lpstr>Kk!Print_Area</vt:lpstr>
      <vt:lpstr>KOND!Print_Area</vt:lpstr>
      <vt:lpstr>KOPS!Print_Area</vt:lpstr>
      <vt:lpstr>KOPT!Print_Area</vt:lpstr>
      <vt:lpstr>Lifts!Print_Area</vt:lpstr>
      <vt:lpstr>SAT!Print_Area</vt:lpstr>
      <vt:lpstr>TER!Print_Area</vt:lpstr>
      <vt:lpstr>TK!Print_Area</vt:lpstr>
      <vt:lpstr>UATS!Print_Area</vt:lpstr>
      <vt:lpstr>Ū1!Print_Area</vt:lpstr>
      <vt:lpstr>V!Print_Area</vt:lpstr>
      <vt:lpstr>VIRT!Print_Area</vt:lpstr>
      <vt:lpstr>VN!Print_Area</vt:lpstr>
      <vt:lpstr>APG!Print_Titles</vt:lpstr>
      <vt:lpstr>APK!Print_Titles</vt:lpstr>
      <vt:lpstr>APS!Print_Titles</vt:lpstr>
      <vt:lpstr>ĀK1!Print_Titles</vt:lpstr>
      <vt:lpstr>ĀK2!Print_Titles</vt:lpstr>
      <vt:lpstr>ĀŪ1!Print_Titles</vt:lpstr>
      <vt:lpstr>BD!Print_Titles</vt:lpstr>
      <vt:lpstr>BO!Print_Titles</vt:lpstr>
      <vt:lpstr>CIS!Print_Titles</vt:lpstr>
      <vt:lpstr>EL!Print_Titles</vt:lpstr>
      <vt:lpstr>ELT!Print_Titles</vt:lpstr>
      <vt:lpstr>EST!Print_Titles</vt:lpstr>
      <vt:lpstr>'K1'!Print_Titles</vt:lpstr>
      <vt:lpstr>'K2'!Print_Titles</vt:lpstr>
      <vt:lpstr>'K3'!Print_Titles</vt:lpstr>
      <vt:lpstr>Kk!Print_Titles</vt:lpstr>
      <vt:lpstr>KOND!Print_Titles</vt:lpstr>
      <vt:lpstr>KOPS!Print_Titles</vt:lpstr>
      <vt:lpstr>KOPT!Print_Titles</vt:lpstr>
      <vt:lpstr>Lifts!Print_Titles</vt:lpstr>
      <vt:lpstr>SAT!Print_Titles</vt:lpstr>
      <vt:lpstr>TER!Print_Titles</vt:lpstr>
      <vt:lpstr>TK!Print_Titles</vt:lpstr>
      <vt:lpstr>UATS!Print_Titles</vt:lpstr>
      <vt:lpstr>Ū1!Print_Titles</vt:lpstr>
      <vt:lpstr>V!Print_Titles</vt:lpstr>
      <vt:lpstr>VIRT!Print_Titles</vt:lpstr>
      <vt:lpstr>VN!Print_Titles</vt:lpstr>
    </vt:vector>
  </TitlesOfParts>
  <Company>Universe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Inga Krastina</cp:lastModifiedBy>
  <cp:lastPrinted>2020-02-27T08:04:16Z</cp:lastPrinted>
  <dcterms:created xsi:type="dcterms:W3CDTF">1999-12-06T13:05:42Z</dcterms:created>
  <dcterms:modified xsi:type="dcterms:W3CDTF">2020-04-30T11:43:42Z</dcterms:modified>
</cp:coreProperties>
</file>